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2300"/>
  </bookViews>
  <sheets>
    <sheet name="Общо" sheetId="1" r:id="rId1"/>
  </sheets>
  <definedNames>
    <definedName name="_xlnm.Print_Titles" localSheetId="0">Общо!$A:$O,Общо!$9:$9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  <c r="D11" i="1"/>
  <c r="P13" i="1"/>
  <c r="D13" i="1"/>
  <c r="P65" i="1" l="1"/>
  <c r="D26" i="1"/>
  <c r="P26" i="1"/>
  <c r="L22" i="1"/>
  <c r="O31" i="1"/>
  <c r="G46" i="1"/>
  <c r="D51" i="1"/>
  <c r="P51" i="1" s="1"/>
  <c r="D50" i="1"/>
  <c r="P50" i="1" s="1"/>
  <c r="D48" i="1"/>
  <c r="P48" i="1" s="1"/>
  <c r="O30" i="1" l="1"/>
  <c r="P34" i="1"/>
  <c r="P16" i="1" l="1"/>
  <c r="M31" i="1"/>
  <c r="P25" i="1"/>
  <c r="G22" i="1"/>
  <c r="H11" i="1"/>
  <c r="F21" i="1" l="1"/>
  <c r="I21" i="1"/>
  <c r="J21" i="1"/>
  <c r="K21" i="1"/>
  <c r="D55" i="1"/>
  <c r="L31" i="1"/>
  <c r="D49" i="1"/>
  <c r="P55" i="1"/>
  <c r="P49" i="1"/>
  <c r="N46" i="1"/>
  <c r="M53" i="1"/>
  <c r="M30" i="1"/>
  <c r="P52" i="1"/>
  <c r="M46" i="1"/>
  <c r="P42" i="1"/>
  <c r="L35" i="1"/>
  <c r="P59" i="1"/>
  <c r="P62" i="1"/>
  <c r="P56" i="1"/>
  <c r="P54" i="1"/>
  <c r="D54" i="1"/>
  <c r="H53" i="1"/>
  <c r="H21" i="1" s="1"/>
  <c r="H10" i="1" s="1"/>
  <c r="D56" i="1"/>
  <c r="P47" i="1"/>
  <c r="P44" i="1"/>
  <c r="P43" i="1" s="1"/>
  <c r="E43" i="1"/>
  <c r="D45" i="1"/>
  <c r="D41" i="1"/>
  <c r="E35" i="1"/>
  <c r="P36" i="1"/>
  <c r="D36" i="1" s="1"/>
  <c r="P37" i="1"/>
  <c r="D37" i="1" s="1"/>
  <c r="P38" i="1"/>
  <c r="D38" i="1" s="1"/>
  <c r="P39" i="1"/>
  <c r="D39" i="1" s="1"/>
  <c r="P40" i="1"/>
  <c r="D40" i="1" s="1"/>
  <c r="N35" i="1"/>
  <c r="M35" i="1"/>
  <c r="G31" i="1"/>
  <c r="G30" i="1" s="1"/>
  <c r="G21" i="1" s="1"/>
  <c r="L30" i="1"/>
  <c r="P33" i="1"/>
  <c r="P32" i="1"/>
  <c r="D33" i="1"/>
  <c r="D32" i="1"/>
  <c r="D23" i="1"/>
  <c r="O22" i="1"/>
  <c r="O21" i="1" s="1"/>
  <c r="M22" i="1"/>
  <c r="P27" i="1"/>
  <c r="P15" i="1"/>
  <c r="P14" i="1"/>
  <c r="P12" i="1"/>
  <c r="E11" i="1"/>
  <c r="G11" i="1"/>
  <c r="I11" i="1"/>
  <c r="I10" i="1" s="1"/>
  <c r="J11" i="1"/>
  <c r="L11" i="1"/>
  <c r="N11" i="1"/>
  <c r="O11" i="1"/>
  <c r="D15" i="1"/>
  <c r="P20" i="1"/>
  <c r="P19" i="1"/>
  <c r="P18" i="1"/>
  <c r="P11" i="1" s="1"/>
  <c r="P10" i="1" s="1"/>
  <c r="E21" i="1" l="1"/>
  <c r="E10" i="1" s="1"/>
  <c r="N21" i="1"/>
  <c r="N10" i="1" s="1"/>
  <c r="D31" i="1"/>
  <c r="D30" i="1" s="1"/>
  <c r="G10" i="1"/>
  <c r="D35" i="1"/>
  <c r="D53" i="1"/>
  <c r="P46" i="1"/>
  <c r="O10" i="1"/>
  <c r="P53" i="1"/>
  <c r="M21" i="1"/>
  <c r="M10" i="1" s="1"/>
  <c r="P35" i="1"/>
  <c r="P31" i="1"/>
  <c r="P30" i="1" s="1"/>
  <c r="L43" i="1"/>
  <c r="L21" i="1" s="1"/>
  <c r="L10" i="1" s="1"/>
  <c r="D44" i="1"/>
  <c r="D43" i="1" s="1"/>
  <c r="J58" i="1"/>
  <c r="D59" i="1"/>
  <c r="D58" i="1" s="1"/>
  <c r="D57" i="1" s="1"/>
  <c r="J61" i="1"/>
  <c r="D62" i="1"/>
  <c r="D61" i="1" s="1"/>
  <c r="D60" i="1" s="1"/>
  <c r="D24" i="1"/>
  <c r="D22" i="1" s="1"/>
  <c r="D14" i="1"/>
  <c r="D47" i="1"/>
  <c r="D46" i="1" s="1"/>
  <c r="D12" i="1"/>
  <c r="D21" i="1" l="1"/>
  <c r="J60" i="1"/>
  <c r="P61" i="1"/>
  <c r="P60" i="1" s="1"/>
  <c r="J57" i="1"/>
  <c r="P58" i="1"/>
  <c r="P24" i="1"/>
  <c r="P22" i="1" s="1"/>
  <c r="P57" i="1" l="1"/>
  <c r="J10" i="1"/>
  <c r="P21" i="1"/>
</calcChain>
</file>

<file path=xl/sharedStrings.xml><?xml version="1.0" encoding="utf-8"?>
<sst xmlns="http://schemas.openxmlformats.org/spreadsheetml/2006/main" count="125" uniqueCount="84">
  <si>
    <t>Година начало - година край на изпълнение на обекта</t>
  </si>
  <si>
    <t>Сметна стойност</t>
  </si>
  <si>
    <t>Източници на финансиране, в т.ч.:</t>
  </si>
  <si>
    <t>Европейски средства, със съответното съфинансиране</t>
  </si>
  <si>
    <t>3322</t>
  </si>
  <si>
    <t>Изграждане на два центъра за настаняване от семеен тип за възрастни хора в УПИ IV,кв.89, гр.Смядово, гр.Смядово</t>
  </si>
  <si>
    <t>Реконструкция и рехабилитация на водопроводната мрежа за питейно-битово водоснабдяване в селата Риш и Янково, община Смядово, село янково и село риш</t>
  </si>
  <si>
    <t>Подобряване на уличната мрежа, тротоари, съоръжения и принадлежности към тях в гр.Смядово, община Смядово, гр.Смядово</t>
  </si>
  <si>
    <t>Строителен надзор"Реконструкция и рехабилитация на водопроводната мрежа за питейно-битово водоснабдяване в селата Риш и Янково, община Смядово", с.Риш и с.Янково</t>
  </si>
  <si>
    <t>2020-2022</t>
  </si>
  <si>
    <t>Придобиване на дълготрайни материални активи</t>
  </si>
  <si>
    <t>придобиване на компютри и хардуер</t>
  </si>
  <si>
    <t>придобиване на сгради</t>
  </si>
  <si>
    <t>придобиване на друго оборудване, машини и съоръжения</t>
  </si>
  <si>
    <t>придобиване на стопански инвентар</t>
  </si>
  <si>
    <t>сграда чрез изграждане</t>
  </si>
  <si>
    <t>Играждане на център за терапии в гр.Смядово, гр.Смядово</t>
  </si>
  <si>
    <t>придобиване на транспортни средства</t>
  </si>
  <si>
    <t>изграждане на инфраструктурни обекти</t>
  </si>
  <si>
    <t>придобиване на програмни продукти и лицензи за програмни продукти</t>
  </si>
  <si>
    <t>5503</t>
  </si>
  <si>
    <t>капиталови трансфери за организации с нестопанска цел</t>
  </si>
  <si>
    <t>ПОИМЕНЕН СПИСЪК ЗА КАПИТАЛОВИ РАЗХОДИ ПО БЮДЖЕТ 2022 Г.НА ОБЩИНА СМЯДОВО</t>
  </si>
  <si>
    <t>2022-2022</t>
  </si>
  <si>
    <t>собствени приходи</t>
  </si>
  <si>
    <t>трансфер от ЦБ 31-11</t>
  </si>
  <si>
    <t>Целеви средства от РБ</t>
  </si>
  <si>
    <t>Преходен остатък</t>
  </si>
  <si>
    <t>Други 31-18/61/64</t>
  </si>
  <si>
    <t>§§ д-ст</t>
  </si>
  <si>
    <t>§§5100</t>
  </si>
  <si>
    <t>А.Поименен списък за капиталови разходи</t>
  </si>
  <si>
    <t>I.Основен ремонт</t>
  </si>
  <si>
    <t>§§5300</t>
  </si>
  <si>
    <t>III.Придобиване на нематериални дълготрайни активи</t>
  </si>
  <si>
    <t>Програмен продукт за документооборота "Евентис R7"</t>
  </si>
  <si>
    <t>Основен ремонт на Здравна служба село Веселиново ПМС 326/2021</t>
  </si>
  <si>
    <t>Изграждане на рампа за инвалиди на входа на поликлиника в гр.Смядово</t>
  </si>
  <si>
    <t>2022/2022</t>
  </si>
  <si>
    <t>други (31-18/61/64</t>
  </si>
  <si>
    <t>Изработка , доставка и монтаж на ПВЦ прозорци в ОУ Христо Ботев с.Янково</t>
  </si>
  <si>
    <t>Преносим компютър -ОУ"Васил Априлов" с.Риш - 1 бр., с.Риш</t>
  </si>
  <si>
    <t xml:space="preserve">Закупуване на ДМА НА МБАЛ Шумен </t>
  </si>
  <si>
    <t>§§5500</t>
  </si>
  <si>
    <t>§§5205</t>
  </si>
  <si>
    <t>§§5203</t>
  </si>
  <si>
    <t>Предпроектно проучване на съществуваща ВИК инфраструктура</t>
  </si>
  <si>
    <t>Бюджет 2022 год.</t>
  </si>
  <si>
    <t>собствени приходи от продажба на ДМА</t>
  </si>
  <si>
    <t>2021-2022</t>
  </si>
  <si>
    <t>§§5201</t>
  </si>
  <si>
    <t>§§5202</t>
  </si>
  <si>
    <t>Закупуване на мулчер/шредер</t>
  </si>
  <si>
    <t>Закупуване на мукробус за нуждите на ДВХПР с.Черни връх</t>
  </si>
  <si>
    <t>Закупуване на малък трактор</t>
  </si>
  <si>
    <t>Наименование на обекти</t>
  </si>
  <si>
    <t>§§5204</t>
  </si>
  <si>
    <t>Пречиствателна станция за нуждите на ДВХПР с.Черни връх</t>
  </si>
  <si>
    <t>Парен екстрактор за нуждите на ЗЖЛПР Смядово</t>
  </si>
  <si>
    <t>§§5200</t>
  </si>
  <si>
    <t>IV.Капиталови трансфери</t>
  </si>
  <si>
    <t>§§5206</t>
  </si>
  <si>
    <t>Преносим компютър -ЦНСТПЛУИ - 1 бр., с.Веселиново</t>
  </si>
  <si>
    <t>Компютри + монитори -2 бр. за нуждите на ПУ Смядово</t>
  </si>
  <si>
    <t>Изграждане на два центъра за настаняване от семеен тип за възрастни хора в УПИ IV,кв.89, гр.Смядово, гр.Смядово-Авторски надзор</t>
  </si>
  <si>
    <t>Изграждане на Център за поправка и повторна употреба на отпадъците, в поземлен имот с идентификатор 67708.308.520 по кадастралната карта на град Смядов-.Договор № BG16M1OP002-2.009-0064-C01</t>
  </si>
  <si>
    <t>Професионална електрическа печка -ДСП гр.Смядово-3 бр.по ЦП"Подобряване на мат.база на ДСП  и/или общ.трапезария</t>
  </si>
  <si>
    <t>Професионална пекарна на 3 нива с 3 фурни-ДСП гр.Смядово-1 бр.по ЦП"Подобряване на мат.база на ДСП  и/или общ.трапезария</t>
  </si>
  <si>
    <t>Професионална зеленчукорезачка -робот-ДСП гр.Смядово1 бр.по ЦП"Подобряване на мат.база на ДСП  и/или общ.трапезария</t>
  </si>
  <si>
    <t>Тестобъркачка -спирална професионална -ДСП гр.Смядово - 1.бр.по ЦП"Подобряване на мат.база на ДСП  и/или общ.трапезария</t>
  </si>
  <si>
    <t>Професионален хладилен шкаф среднотернометърен- ДСП гр.Смядово-1 бр.по ЦП"Подобряване на мат.база на ДСП  и/или общ.трапезария</t>
  </si>
  <si>
    <t>Кухненски шкаф в  ДСП гр.Смядово-3 бр.по ЦП"Подобряване на мат.база на ДСП  и/или общ.трапезария</t>
  </si>
  <si>
    <t>Интерактивна дъска-BG05M90P001-2.018-0032</t>
  </si>
  <si>
    <t>Лаптоп 2 бр.-BG05M90P001-2.018-0032</t>
  </si>
  <si>
    <t>Мултимедиен проектор +стойка за таван-BG05M90P001-2.018-0032</t>
  </si>
  <si>
    <t>Моторен храсторез -1 броя за нуждите на доброволното формирование</t>
  </si>
  <si>
    <t>Стерилизатор 2 бр.ДГ Маргаритка гр.Смядово и ДГ Радост село Янково</t>
  </si>
  <si>
    <t>Парен екстрактор за нуждите на ЦНСТПЛУ село Веселиново</t>
  </si>
  <si>
    <t>Парен екстрактор за нуждите на ЦНСТПЛУИ село Веселиново</t>
  </si>
  <si>
    <t>ППР Водопроводи в селата Александрово,Кълново,Веселиново,Бял бряг,Ново Янково,Жълъд</t>
  </si>
  <si>
    <t>Изработка , доставка и монтаж на ПВЦ прозорци в Комплекс за интегрирани услуги гр.Смядово</t>
  </si>
  <si>
    <t>Закупуване на бързо скоростен скенер за нуждите на ЗЖЛПР Смядово</t>
  </si>
  <si>
    <t>Текущ ремонт на Кметство в с. Риш, находящ се в с. Риш, ул. „Клокотница” №1 – УПИ VІІІ,  кв. 39 по плана на с. Риш по проек на Красива България</t>
  </si>
  <si>
    <t>Трансформиране на целева субсидия по чл. 55 от ЗДБРБ за 2022 г. в трансфер за текущи ремонти, разчетени в § 00- 98 "Резерв" по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</si>
</sst>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\ ##0"/>
  </numFmts>
  <fonts count="12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sz val="15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3" borderId="0" xfId="0" applyFill="1"/>
    <xf numFmtId="0" fontId="8" fillId="0" borderId="8" xfId="0" applyFont="1" applyBorder="1"/>
    <xf numFmtId="164" fontId="3" fillId="2" borderId="7" xfId="0" applyNumberFormat="1" applyFont="1" applyFill="1" applyBorder="1" applyAlignment="1">
      <alignment wrapText="1"/>
    </xf>
    <xf numFmtId="164" fontId="5" fillId="2" borderId="7" xfId="0" applyNumberFormat="1" applyFont="1" applyFill="1" applyBorder="1"/>
    <xf numFmtId="0" fontId="5" fillId="2" borderId="7" xfId="0" applyFont="1" applyFill="1" applyBorder="1" applyAlignment="1">
      <alignment wrapText="1"/>
    </xf>
    <xf numFmtId="164" fontId="6" fillId="2" borderId="7" xfId="0" applyNumberFormat="1" applyFont="1" applyFill="1" applyBorder="1" applyAlignment="1">
      <alignment wrapText="1"/>
    </xf>
    <xf numFmtId="164" fontId="9" fillId="2" borderId="7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/>
    <xf numFmtId="164" fontId="3" fillId="2" borderId="13" xfId="0" applyNumberFormat="1" applyFont="1" applyFill="1" applyBorder="1" applyAlignment="1">
      <alignment wrapText="1"/>
    </xf>
    <xf numFmtId="164" fontId="9" fillId="2" borderId="14" xfId="0" applyNumberFormat="1" applyFont="1" applyFill="1" applyBorder="1"/>
    <xf numFmtId="164" fontId="5" fillId="2" borderId="13" xfId="0" applyNumberFormat="1" applyFont="1" applyFill="1" applyBorder="1"/>
    <xf numFmtId="164" fontId="5" fillId="2" borderId="14" xfId="0" applyNumberFormat="1" applyFont="1" applyFill="1" applyBorder="1"/>
    <xf numFmtId="0" fontId="7" fillId="2" borderId="7" xfId="0" applyFont="1" applyFill="1" applyBorder="1" applyAlignment="1">
      <alignment wrapText="1"/>
    </xf>
    <xf numFmtId="0" fontId="5" fillId="2" borderId="14" xfId="0" applyFont="1" applyFill="1" applyBorder="1"/>
    <xf numFmtId="164" fontId="4" fillId="2" borderId="7" xfId="0" applyNumberFormat="1" applyFont="1" applyFill="1" applyBorder="1"/>
    <xf numFmtId="0" fontId="4" fillId="2" borderId="7" xfId="0" applyFont="1" applyFill="1" applyBorder="1" applyAlignment="1">
      <alignment wrapText="1"/>
    </xf>
    <xf numFmtId="49" fontId="5" fillId="2" borderId="7" xfId="0" applyNumberFormat="1" applyFont="1" applyFill="1" applyBorder="1"/>
    <xf numFmtId="0" fontId="5" fillId="2" borderId="7" xfId="0" applyFont="1" applyFill="1" applyBorder="1" applyAlignment="1">
      <alignment horizontal="left" vertical="center" wrapText="1"/>
    </xf>
    <xf numFmtId="0" fontId="0" fillId="2" borderId="14" xfId="0" applyFill="1" applyBorder="1"/>
    <xf numFmtId="164" fontId="6" fillId="2" borderId="13" xfId="0" applyNumberFormat="1" applyFont="1" applyFill="1" applyBorder="1" applyAlignment="1">
      <alignment wrapText="1"/>
    </xf>
    <xf numFmtId="164" fontId="10" fillId="2" borderId="14" xfId="0" applyNumberFormat="1" applyFont="1" applyFill="1" applyBorder="1"/>
    <xf numFmtId="164" fontId="4" fillId="2" borderId="13" xfId="0" applyNumberFormat="1" applyFont="1" applyFill="1" applyBorder="1" applyAlignment="1">
      <alignment horizontal="right"/>
    </xf>
    <xf numFmtId="164" fontId="0" fillId="2" borderId="14" xfId="0" applyNumberFormat="1" applyFill="1" applyBorder="1"/>
    <xf numFmtId="164" fontId="4" fillId="2" borderId="13" xfId="0" applyNumberFormat="1" applyFont="1" applyFill="1" applyBorder="1"/>
    <xf numFmtId="164" fontId="3" fillId="4" borderId="13" xfId="0" applyNumberFormat="1" applyFont="1" applyFill="1" applyBorder="1" applyAlignment="1">
      <alignment wrapText="1"/>
    </xf>
    <xf numFmtId="164" fontId="3" fillId="4" borderId="7" xfId="0" applyNumberFormat="1" applyFont="1" applyFill="1" applyBorder="1" applyAlignment="1">
      <alignment wrapText="1"/>
    </xf>
    <xf numFmtId="164" fontId="5" fillId="4" borderId="14" xfId="0" applyNumberFormat="1" applyFont="1" applyFill="1" applyBorder="1"/>
    <xf numFmtId="164" fontId="9" fillId="4" borderId="14" xfId="0" applyNumberFormat="1" applyFont="1" applyFill="1" applyBorder="1"/>
    <xf numFmtId="164" fontId="6" fillId="4" borderId="7" xfId="0" applyNumberFormat="1" applyFont="1" applyFill="1" applyBorder="1" applyAlignment="1">
      <alignment wrapText="1"/>
    </xf>
    <xf numFmtId="164" fontId="8" fillId="4" borderId="14" xfId="0" applyNumberFormat="1" applyFont="1" applyFill="1" applyBorder="1"/>
    <xf numFmtId="164" fontId="9" fillId="4" borderId="7" xfId="0" applyNumberFormat="1" applyFont="1" applyFill="1" applyBorder="1"/>
    <xf numFmtId="164" fontId="3" fillId="3" borderId="13" xfId="0" applyNumberFormat="1" applyFont="1" applyFill="1" applyBorder="1" applyAlignment="1">
      <alignment wrapText="1"/>
    </xf>
    <xf numFmtId="164" fontId="3" fillId="3" borderId="7" xfId="0" applyNumberFormat="1" applyFont="1" applyFill="1" applyBorder="1" applyAlignment="1">
      <alignment wrapText="1"/>
    </xf>
    <xf numFmtId="164" fontId="8" fillId="3" borderId="14" xfId="0" applyNumberFormat="1" applyFont="1" applyFill="1" applyBorder="1"/>
    <xf numFmtId="164" fontId="6" fillId="4" borderId="13" xfId="0" applyNumberFormat="1" applyFont="1" applyFill="1" applyBorder="1" applyAlignment="1">
      <alignment wrapText="1"/>
    </xf>
    <xf numFmtId="0" fontId="0" fillId="0" borderId="0" xfId="0"/>
    <xf numFmtId="164" fontId="5" fillId="2" borderId="15" xfId="0" applyNumberFormat="1" applyFont="1" applyFill="1" applyBorder="1"/>
    <xf numFmtId="0" fontId="5" fillId="2" borderId="16" xfId="0" applyFont="1" applyFill="1" applyBorder="1" applyAlignment="1">
      <alignment wrapText="1"/>
    </xf>
    <xf numFmtId="164" fontId="5" fillId="2" borderId="16" xfId="0" applyNumberFormat="1" applyFont="1" applyFill="1" applyBorder="1"/>
    <xf numFmtId="164" fontId="5" fillId="2" borderId="17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164" fontId="3" fillId="2" borderId="7" xfId="0" applyNumberFormat="1" applyFont="1" applyFill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164" fontId="3" fillId="4" borderId="10" xfId="0" applyNumberFormat="1" applyFont="1" applyFill="1" applyBorder="1" applyAlignment="1">
      <alignment wrapText="1"/>
    </xf>
    <xf numFmtId="164" fontId="3" fillId="4" borderId="11" xfId="0" applyNumberFormat="1" applyFont="1" applyFill="1" applyBorder="1" applyAlignment="1">
      <alignment wrapText="1"/>
    </xf>
    <xf numFmtId="164" fontId="5" fillId="4" borderId="12" xfId="0" applyNumberFormat="1" applyFont="1" applyFill="1" applyBorder="1"/>
    <xf numFmtId="0" fontId="0" fillId="0" borderId="7" xfId="0" applyBorder="1"/>
    <xf numFmtId="0" fontId="11" fillId="0" borderId="7" xfId="0" applyFont="1" applyBorder="1"/>
    <xf numFmtId="3" fontId="11" fillId="0" borderId="7" xfId="0" applyNumberFormat="1" applyFont="1" applyBorder="1"/>
    <xf numFmtId="3" fontId="11" fillId="2" borderId="7" xfId="0" applyNumberFormat="1" applyFont="1" applyFill="1" applyBorder="1"/>
    <xf numFmtId="0" fontId="0" fillId="5" borderId="7" xfId="0" applyFill="1" applyBorder="1"/>
    <xf numFmtId="0" fontId="7" fillId="5" borderId="0" xfId="0" applyFont="1" applyFill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workbookViewId="0">
      <pane xSplit="2" ySplit="9" topLeftCell="I16" activePane="bottomRight" state="frozen"/>
      <selection pane="topRight"/>
      <selection pane="bottomLeft"/>
      <selection pane="bottomRight" activeCell="O18" sqref="O18:O20"/>
    </sheetView>
  </sheetViews>
  <sheetFormatPr defaultRowHeight="15" x14ac:dyDescent="0.25"/>
  <cols>
    <col min="1" max="1" width="11.7109375" customWidth="1" collapsed="1"/>
    <col min="2" max="2" width="39.7109375" customWidth="1" collapsed="1"/>
    <col min="3" max="3" width="9.140625" customWidth="1" collapsed="1"/>
    <col min="4" max="4" width="10.42578125" customWidth="1" collapsed="1"/>
    <col min="5" max="5" width="8.28515625" customWidth="1" collapsed="1"/>
    <col min="6" max="6" width="8.85546875" style="5" customWidth="1"/>
    <col min="7" max="7" width="9.42578125" customWidth="1"/>
    <col min="8" max="8" width="9.85546875" style="1" customWidth="1"/>
    <col min="9" max="10" width="9.42578125" customWidth="1" collapsed="1"/>
    <col min="11" max="11" width="8.5703125" style="5" customWidth="1"/>
    <col min="12" max="12" width="9.28515625" customWidth="1"/>
    <col min="13" max="13" width="12" customWidth="1"/>
    <col min="14" max="14" width="9.42578125" customWidth="1"/>
    <col min="15" max="15" width="10" customWidth="1"/>
    <col min="16" max="16" width="9.7109375" customWidth="1"/>
    <col min="18" max="18" width="9.7109375" bestFit="1" customWidth="1"/>
  </cols>
  <sheetData>
    <row r="1" spans="1:18" x14ac:dyDescent="0.25">
      <c r="A1" s="2"/>
    </row>
    <row r="2" spans="1:18" ht="17.45" customHeight="1" x14ac:dyDescent="0.3">
      <c r="A2" s="53"/>
      <c r="B2" s="54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8" ht="17.45" customHeight="1" x14ac:dyDescent="0.25">
      <c r="A3" s="67" t="s">
        <v>22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15"/>
    </row>
    <row r="4" spans="1:18" ht="15.75" thickBot="1" x14ac:dyDescent="0.3">
      <c r="N4" s="15"/>
      <c r="O4" s="15"/>
      <c r="P4" s="15"/>
    </row>
    <row r="5" spans="1:18" ht="15" customHeight="1" thickBot="1" x14ac:dyDescent="0.3">
      <c r="A5" s="75" t="s">
        <v>29</v>
      </c>
      <c r="B5" s="75" t="s">
        <v>55</v>
      </c>
      <c r="C5" s="75" t="s">
        <v>0</v>
      </c>
      <c r="D5" s="75" t="s">
        <v>1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68" t="s">
        <v>47</v>
      </c>
    </row>
    <row r="6" spans="1:18" ht="0.2" customHeight="1" thickBot="1" x14ac:dyDescent="0.3">
      <c r="A6" s="75"/>
      <c r="B6" s="75"/>
      <c r="C6" s="75"/>
      <c r="D6" s="75"/>
      <c r="E6" s="75" t="s">
        <v>2</v>
      </c>
      <c r="F6" s="75"/>
      <c r="G6" s="75"/>
      <c r="H6" s="75"/>
      <c r="I6" s="75"/>
      <c r="J6" s="75"/>
      <c r="K6" s="71"/>
      <c r="L6" s="71"/>
      <c r="M6" s="71"/>
      <c r="N6" s="71"/>
      <c r="O6" s="76"/>
      <c r="P6" s="69"/>
    </row>
    <row r="7" spans="1:18" ht="75" customHeight="1" thickBot="1" x14ac:dyDescent="0.3">
      <c r="A7" s="75"/>
      <c r="B7" s="75"/>
      <c r="C7" s="75"/>
      <c r="D7" s="75"/>
      <c r="E7" s="75" t="s">
        <v>27</v>
      </c>
      <c r="F7" s="75"/>
      <c r="G7" s="75"/>
      <c r="H7" s="75"/>
      <c r="I7" s="75"/>
      <c r="J7" s="71" t="s">
        <v>24</v>
      </c>
      <c r="K7" s="71" t="s">
        <v>48</v>
      </c>
      <c r="L7" s="71" t="s">
        <v>25</v>
      </c>
      <c r="M7" s="71" t="s">
        <v>26</v>
      </c>
      <c r="N7" s="71" t="s">
        <v>28</v>
      </c>
      <c r="O7" s="77" t="s">
        <v>3</v>
      </c>
      <c r="P7" s="69"/>
    </row>
    <row r="8" spans="1:18" ht="99.95" customHeight="1" thickBot="1" x14ac:dyDescent="0.3">
      <c r="A8" s="75"/>
      <c r="B8" s="75"/>
      <c r="C8" s="75"/>
      <c r="D8" s="75"/>
      <c r="E8" s="14" t="s">
        <v>24</v>
      </c>
      <c r="F8" s="14" t="s">
        <v>48</v>
      </c>
      <c r="G8" s="14" t="s">
        <v>25</v>
      </c>
      <c r="H8" s="14" t="s">
        <v>39</v>
      </c>
      <c r="I8" s="14" t="s">
        <v>26</v>
      </c>
      <c r="J8" s="72"/>
      <c r="K8" s="72"/>
      <c r="L8" s="72"/>
      <c r="M8" s="72"/>
      <c r="N8" s="72"/>
      <c r="O8" s="78"/>
      <c r="P8" s="70"/>
    </row>
    <row r="9" spans="1:18" ht="15.75" thickBot="1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/>
      <c r="G9" s="3">
        <v>9</v>
      </c>
      <c r="H9" s="3"/>
      <c r="I9" s="3">
        <v>10</v>
      </c>
      <c r="J9" s="3">
        <v>11</v>
      </c>
      <c r="K9" s="3"/>
      <c r="L9" s="3">
        <v>12</v>
      </c>
      <c r="M9" s="3">
        <v>13</v>
      </c>
      <c r="N9" s="3">
        <v>14</v>
      </c>
      <c r="O9" s="4">
        <v>19</v>
      </c>
      <c r="P9" s="8"/>
      <c r="R9" s="15"/>
    </row>
    <row r="10" spans="1:18" s="1" customFormat="1" x14ac:dyDescent="0.25">
      <c r="A10" s="16"/>
      <c r="B10" s="17" t="s">
        <v>31</v>
      </c>
      <c r="C10" s="17"/>
      <c r="D10" s="17"/>
      <c r="E10" s="18">
        <f>+E11+E21</f>
        <v>40000</v>
      </c>
      <c r="F10" s="17"/>
      <c r="G10" s="19">
        <f>+G11+G21</f>
        <v>235554</v>
      </c>
      <c r="H10" s="18">
        <f>+H11+H21</f>
        <v>105000</v>
      </c>
      <c r="I10" s="18">
        <f>+I11</f>
        <v>6794</v>
      </c>
      <c r="J10" s="19">
        <f>+J11+J21+J57+J60</f>
        <v>8917</v>
      </c>
      <c r="K10" s="17"/>
      <c r="L10" s="19">
        <f>+L21</f>
        <v>72500</v>
      </c>
      <c r="M10" s="18">
        <f>+M11+M21+M65</f>
        <v>523900</v>
      </c>
      <c r="N10" s="19">
        <f>+N21</f>
        <v>29562</v>
      </c>
      <c r="O10" s="19">
        <f>+O11+O21</f>
        <v>3671877</v>
      </c>
      <c r="P10" s="20">
        <f>+P11+P21+P57+P60+P65</f>
        <v>4694104</v>
      </c>
      <c r="R10" s="15"/>
    </row>
    <row r="11" spans="1:18" x14ac:dyDescent="0.25">
      <c r="A11" s="21" t="s">
        <v>30</v>
      </c>
      <c r="B11" s="9" t="s">
        <v>32</v>
      </c>
      <c r="C11" s="9"/>
      <c r="D11" s="9">
        <f>+D12+D14+D15+D16+D17+D18+D19+D20+D13</f>
        <v>8115550</v>
      </c>
      <c r="E11" s="9">
        <f>+E12+E14+E15+E16+E17+E18+E19+E20</f>
        <v>0</v>
      </c>
      <c r="F11" s="9"/>
      <c r="G11" s="9">
        <f>+G12+G14+G15+G16+G17+G18+G19+G20</f>
        <v>10000</v>
      </c>
      <c r="H11" s="9">
        <f>+H14</f>
        <v>70000</v>
      </c>
      <c r="I11" s="55">
        <f>+I12+I14+I15+I16+I17+I18+I19+I20</f>
        <v>6794</v>
      </c>
      <c r="J11" s="9">
        <f>+J12+J14+J15+J16+J17+J18+J19+J20</f>
        <v>0</v>
      </c>
      <c r="K11" s="9"/>
      <c r="L11" s="9">
        <f>+L12+L14+L15+L16+L17+L18+L19+L20</f>
        <v>0</v>
      </c>
      <c r="M11" s="55">
        <f>+M12+M14+M15+M16+M17+M18+M19+M20+M13</f>
        <v>256013</v>
      </c>
      <c r="N11" s="9">
        <f>+N12+N14+N15+N16+N17+N18+N19+N20</f>
        <v>0</v>
      </c>
      <c r="O11" s="9">
        <f>+O12+O14+O15+O16+O17+O18+O19+O20</f>
        <v>3558195</v>
      </c>
      <c r="P11" s="22">
        <f>+P12+P14+P15+P16+P17+P18+P19+P20+P13</f>
        <v>3901002</v>
      </c>
      <c r="R11" s="15"/>
    </row>
    <row r="12" spans="1:18" ht="39" x14ac:dyDescent="0.25">
      <c r="A12" s="23">
        <v>2122</v>
      </c>
      <c r="B12" s="11" t="s">
        <v>80</v>
      </c>
      <c r="C12" s="10" t="s">
        <v>23</v>
      </c>
      <c r="D12" s="10">
        <f>+M12</f>
        <v>6350</v>
      </c>
      <c r="E12" s="10"/>
      <c r="F12" s="10"/>
      <c r="G12" s="10">
        <v>0</v>
      </c>
      <c r="H12" s="10"/>
      <c r="I12" s="10">
        <v>0</v>
      </c>
      <c r="J12" s="10"/>
      <c r="K12" s="10"/>
      <c r="L12" s="10">
        <v>0</v>
      </c>
      <c r="M12" s="10">
        <v>6350</v>
      </c>
      <c r="N12" s="10">
        <v>0</v>
      </c>
      <c r="O12" s="10"/>
      <c r="P12" s="24">
        <f>+M12</f>
        <v>6350</v>
      </c>
      <c r="R12" s="15"/>
    </row>
    <row r="13" spans="1:18" s="48" customFormat="1" ht="24.75" customHeight="1" x14ac:dyDescent="0.25">
      <c r="A13" s="23">
        <v>2122</v>
      </c>
      <c r="B13" s="11" t="s">
        <v>80</v>
      </c>
      <c r="C13" s="10" t="s">
        <v>23</v>
      </c>
      <c r="D13" s="10">
        <f>+M13</f>
        <v>36627</v>
      </c>
      <c r="E13" s="10"/>
      <c r="F13" s="10"/>
      <c r="G13" s="10"/>
      <c r="H13" s="10"/>
      <c r="I13" s="10"/>
      <c r="J13" s="10"/>
      <c r="K13" s="10"/>
      <c r="L13" s="10"/>
      <c r="M13" s="10">
        <v>36627</v>
      </c>
      <c r="N13" s="10"/>
      <c r="O13" s="10"/>
      <c r="P13" s="24">
        <f>+M13</f>
        <v>36627</v>
      </c>
      <c r="R13" s="15"/>
    </row>
    <row r="14" spans="1:18" ht="37.5" customHeight="1" x14ac:dyDescent="0.25">
      <c r="A14" s="23">
        <v>1283</v>
      </c>
      <c r="B14" s="25" t="s">
        <v>36</v>
      </c>
      <c r="C14" s="10" t="s">
        <v>23</v>
      </c>
      <c r="D14" s="10">
        <f>+H14</f>
        <v>70000</v>
      </c>
      <c r="E14" s="10"/>
      <c r="F14" s="10"/>
      <c r="G14" s="10">
        <v>0</v>
      </c>
      <c r="H14" s="10">
        <v>70000</v>
      </c>
      <c r="I14" s="10">
        <v>0</v>
      </c>
      <c r="J14" s="10"/>
      <c r="K14" s="10"/>
      <c r="L14" s="10">
        <v>0</v>
      </c>
      <c r="M14" s="10">
        <v>0</v>
      </c>
      <c r="N14" s="10"/>
      <c r="O14" s="10"/>
      <c r="P14" s="24">
        <f>+H14</f>
        <v>70000</v>
      </c>
      <c r="R14" s="15"/>
    </row>
    <row r="15" spans="1:18" s="1" customFormat="1" ht="37.5" customHeight="1" x14ac:dyDescent="0.25">
      <c r="A15" s="23">
        <v>1322</v>
      </c>
      <c r="B15" s="11" t="s">
        <v>40</v>
      </c>
      <c r="C15" s="10" t="s">
        <v>23</v>
      </c>
      <c r="D15" s="10">
        <f>+G15</f>
        <v>10000</v>
      </c>
      <c r="E15" s="10"/>
      <c r="F15" s="10"/>
      <c r="G15" s="10">
        <v>10000</v>
      </c>
      <c r="H15" s="10"/>
      <c r="I15" s="10"/>
      <c r="J15" s="10"/>
      <c r="K15" s="10"/>
      <c r="L15" s="10"/>
      <c r="M15" s="10"/>
      <c r="N15" s="10"/>
      <c r="O15" s="10"/>
      <c r="P15" s="24">
        <f>+G15</f>
        <v>10000</v>
      </c>
      <c r="R15" s="15"/>
    </row>
    <row r="16" spans="1:18" ht="39" x14ac:dyDescent="0.25">
      <c r="A16" s="23">
        <v>1530</v>
      </c>
      <c r="B16" s="11" t="s">
        <v>5</v>
      </c>
      <c r="C16" s="10" t="s">
        <v>49</v>
      </c>
      <c r="D16" s="10">
        <v>905000</v>
      </c>
      <c r="E16" s="10"/>
      <c r="F16" s="10"/>
      <c r="G16" s="10"/>
      <c r="H16" s="10"/>
      <c r="I16" s="10">
        <v>6794</v>
      </c>
      <c r="J16" s="10"/>
      <c r="K16" s="10"/>
      <c r="L16" s="10"/>
      <c r="M16" s="10">
        <v>210516</v>
      </c>
      <c r="N16" s="10"/>
      <c r="O16" s="10"/>
      <c r="P16" s="24">
        <f>+I16+M16</f>
        <v>217310</v>
      </c>
    </row>
    <row r="17" spans="1:21" s="5" customFormat="1" ht="39" x14ac:dyDescent="0.25">
      <c r="A17" s="23">
        <v>1530</v>
      </c>
      <c r="B17" s="11" t="s">
        <v>64</v>
      </c>
      <c r="C17" s="10" t="s">
        <v>49</v>
      </c>
      <c r="D17" s="10">
        <v>2520</v>
      </c>
      <c r="E17" s="10"/>
      <c r="F17" s="10"/>
      <c r="G17" s="10"/>
      <c r="H17" s="10"/>
      <c r="I17" s="10"/>
      <c r="J17" s="10"/>
      <c r="K17" s="10"/>
      <c r="L17" s="10"/>
      <c r="M17" s="10">
        <v>2520</v>
      </c>
      <c r="N17" s="10"/>
      <c r="O17" s="10"/>
      <c r="P17" s="26">
        <v>2520</v>
      </c>
    </row>
    <row r="18" spans="1:21" ht="51.75" x14ac:dyDescent="0.25">
      <c r="A18" s="23">
        <v>2603</v>
      </c>
      <c r="B18" s="11" t="s">
        <v>6</v>
      </c>
      <c r="C18" s="10" t="s">
        <v>9</v>
      </c>
      <c r="D18" s="10">
        <v>5568710</v>
      </c>
      <c r="E18" s="10"/>
      <c r="F18" s="10"/>
      <c r="G18" s="10">
        <v>0</v>
      </c>
      <c r="H18" s="10"/>
      <c r="I18" s="10">
        <v>0</v>
      </c>
      <c r="J18" s="10"/>
      <c r="K18" s="10"/>
      <c r="L18" s="10">
        <v>0</v>
      </c>
      <c r="M18" s="10">
        <v>0</v>
      </c>
      <c r="N18" s="10">
        <v>0</v>
      </c>
      <c r="O18" s="10">
        <v>2783463</v>
      </c>
      <c r="P18" s="24">
        <f>+O18</f>
        <v>2783463</v>
      </c>
      <c r="Q18" s="56"/>
      <c r="R18" s="56"/>
      <c r="S18" s="56"/>
      <c r="T18" s="56"/>
      <c r="U18" s="56"/>
    </row>
    <row r="19" spans="1:21" s="7" customFormat="1" ht="39" x14ac:dyDescent="0.25">
      <c r="A19" s="23">
        <v>2606</v>
      </c>
      <c r="B19" s="11" t="s">
        <v>7</v>
      </c>
      <c r="C19" s="10" t="s">
        <v>9</v>
      </c>
      <c r="D19" s="10">
        <v>1406743</v>
      </c>
      <c r="E19" s="10"/>
      <c r="F19" s="10"/>
      <c r="G19" s="10">
        <v>0</v>
      </c>
      <c r="H19" s="10"/>
      <c r="I19" s="10">
        <v>0</v>
      </c>
      <c r="J19" s="10"/>
      <c r="K19" s="10"/>
      <c r="L19" s="10">
        <v>0</v>
      </c>
      <c r="M19" s="10">
        <v>0</v>
      </c>
      <c r="N19" s="10">
        <v>0</v>
      </c>
      <c r="O19" s="10">
        <v>668232</v>
      </c>
      <c r="P19" s="24">
        <f>+O19</f>
        <v>668232</v>
      </c>
      <c r="Q19" s="56"/>
      <c r="R19" s="56"/>
      <c r="S19" s="56"/>
      <c r="T19" s="56"/>
      <c r="U19" s="56"/>
    </row>
    <row r="20" spans="1:21" ht="51.75" x14ac:dyDescent="0.25">
      <c r="A20" s="23">
        <v>2603</v>
      </c>
      <c r="B20" s="11" t="s">
        <v>8</v>
      </c>
      <c r="C20" s="10" t="s">
        <v>9</v>
      </c>
      <c r="D20" s="10">
        <v>109600</v>
      </c>
      <c r="E20" s="10"/>
      <c r="F20" s="10"/>
      <c r="G20" s="10">
        <v>0</v>
      </c>
      <c r="H20" s="10"/>
      <c r="I20" s="10">
        <v>0</v>
      </c>
      <c r="J20" s="10"/>
      <c r="K20" s="10"/>
      <c r="L20" s="10">
        <v>0</v>
      </c>
      <c r="M20" s="10">
        <v>0</v>
      </c>
      <c r="N20" s="10">
        <v>0</v>
      </c>
      <c r="O20" s="10">
        <v>106500</v>
      </c>
      <c r="P20" s="24">
        <f>+O20</f>
        <v>106500</v>
      </c>
      <c r="Q20" s="56"/>
      <c r="R20" s="56"/>
      <c r="S20" s="56"/>
      <c r="T20" s="56"/>
      <c r="U20" s="56"/>
    </row>
    <row r="21" spans="1:21" ht="26.25" x14ac:dyDescent="0.25">
      <c r="A21" s="44" t="s">
        <v>59</v>
      </c>
      <c r="B21" s="45" t="s">
        <v>10</v>
      </c>
      <c r="C21" s="45"/>
      <c r="D21" s="45">
        <f>+D22+D30+D35+D43+D46+D53</f>
        <v>706418</v>
      </c>
      <c r="E21" s="45">
        <f>+E22+E30+E35+E43+E46+E53</f>
        <v>40000</v>
      </c>
      <c r="F21" s="45">
        <f>+F22+F30+F35+F43+F46+F53</f>
        <v>0</v>
      </c>
      <c r="G21" s="45">
        <f>+G22+G30+G46+G53+G58</f>
        <v>225554</v>
      </c>
      <c r="H21" s="45">
        <f t="shared" ref="H21:P21" si="0">+H22+H30+H35+H43+H46+H53</f>
        <v>35000</v>
      </c>
      <c r="I21" s="45">
        <f t="shared" si="0"/>
        <v>0</v>
      </c>
      <c r="J21" s="45">
        <f t="shared" si="0"/>
        <v>0</v>
      </c>
      <c r="K21" s="45">
        <f t="shared" si="0"/>
        <v>0</v>
      </c>
      <c r="L21" s="45">
        <f t="shared" si="0"/>
        <v>72500</v>
      </c>
      <c r="M21" s="45">
        <f t="shared" si="0"/>
        <v>191620</v>
      </c>
      <c r="N21" s="45">
        <f t="shared" si="0"/>
        <v>29562</v>
      </c>
      <c r="O21" s="45">
        <f t="shared" si="0"/>
        <v>113682</v>
      </c>
      <c r="P21" s="46">
        <f t="shared" si="0"/>
        <v>707918</v>
      </c>
      <c r="Q21" s="57"/>
      <c r="R21" s="57"/>
      <c r="S21" s="56"/>
      <c r="T21" s="56"/>
      <c r="U21" s="56"/>
    </row>
    <row r="22" spans="1:21" x14ac:dyDescent="0.25">
      <c r="A22" s="37" t="s">
        <v>50</v>
      </c>
      <c r="B22" s="38" t="s">
        <v>11</v>
      </c>
      <c r="C22" s="38"/>
      <c r="D22" s="38">
        <f>+D24+D27+D28+D29+D23+D25</f>
        <v>9082</v>
      </c>
      <c r="E22" s="38"/>
      <c r="F22" s="38"/>
      <c r="G22" s="38">
        <f>+G23+G25</f>
        <v>3400</v>
      </c>
      <c r="H22" s="38"/>
      <c r="I22" s="38">
        <v>0</v>
      </c>
      <c r="J22" s="38"/>
      <c r="K22" s="38"/>
      <c r="L22" s="38">
        <f>+L24+L26</f>
        <v>2500</v>
      </c>
      <c r="M22" s="38">
        <f>+M24</f>
        <v>0</v>
      </c>
      <c r="N22" s="38">
        <v>0</v>
      </c>
      <c r="O22" s="38">
        <f>+O27+O28+O29</f>
        <v>4682</v>
      </c>
      <c r="P22" s="42">
        <f>+P23+P24+P27+P28+P29+P25+P26</f>
        <v>10582</v>
      </c>
      <c r="Q22" s="56"/>
      <c r="R22" s="56"/>
      <c r="S22" s="56"/>
      <c r="T22" s="56"/>
      <c r="U22" s="56"/>
    </row>
    <row r="23" spans="1:21" s="5" customFormat="1" ht="26.25" x14ac:dyDescent="0.25">
      <c r="A23" s="32">
        <v>1239</v>
      </c>
      <c r="B23" s="12" t="s">
        <v>63</v>
      </c>
      <c r="C23" s="27" t="s">
        <v>23</v>
      </c>
      <c r="D23" s="12">
        <f>+G23</f>
        <v>2400</v>
      </c>
      <c r="E23" s="12"/>
      <c r="F23" s="12"/>
      <c r="G23" s="12">
        <v>2400</v>
      </c>
      <c r="H23" s="12"/>
      <c r="I23" s="12"/>
      <c r="J23" s="12"/>
      <c r="K23" s="12"/>
      <c r="L23" s="12"/>
      <c r="M23" s="12"/>
      <c r="N23" s="12"/>
      <c r="O23" s="12"/>
      <c r="P23" s="33">
        <v>2400</v>
      </c>
      <c r="Q23" s="56"/>
      <c r="R23" s="56"/>
      <c r="S23" s="56"/>
      <c r="T23" s="56"/>
      <c r="U23" s="56"/>
    </row>
    <row r="24" spans="1:21" ht="26.25" x14ac:dyDescent="0.25">
      <c r="A24" s="34" t="s">
        <v>4</v>
      </c>
      <c r="B24" s="28" t="s">
        <v>41</v>
      </c>
      <c r="C24" s="27" t="s">
        <v>23</v>
      </c>
      <c r="D24" s="27">
        <f>+L24</f>
        <v>1000</v>
      </c>
      <c r="E24" s="27"/>
      <c r="F24" s="27"/>
      <c r="G24" s="27">
        <v>0</v>
      </c>
      <c r="H24" s="27"/>
      <c r="I24" s="27">
        <v>0</v>
      </c>
      <c r="J24" s="27"/>
      <c r="K24" s="27"/>
      <c r="L24" s="27">
        <v>1000</v>
      </c>
      <c r="M24" s="27">
        <v>0</v>
      </c>
      <c r="N24" s="27">
        <v>0</v>
      </c>
      <c r="O24" s="27"/>
      <c r="P24" s="35">
        <f>+D24</f>
        <v>1000</v>
      </c>
      <c r="Q24" s="56"/>
      <c r="R24" s="56"/>
      <c r="S24" s="56"/>
      <c r="T24" s="56"/>
      <c r="U24" s="56"/>
    </row>
    <row r="25" spans="1:21" s="6" customFormat="1" ht="26.25" x14ac:dyDescent="0.25">
      <c r="A25" s="34">
        <v>1530</v>
      </c>
      <c r="B25" s="28" t="s">
        <v>62</v>
      </c>
      <c r="C25" s="27"/>
      <c r="D25" s="27">
        <v>1000</v>
      </c>
      <c r="E25" s="27"/>
      <c r="F25" s="27"/>
      <c r="G25" s="27">
        <v>1000</v>
      </c>
      <c r="H25" s="27"/>
      <c r="I25" s="27"/>
      <c r="J25" s="27"/>
      <c r="K25" s="27"/>
      <c r="L25" s="27"/>
      <c r="M25" s="27"/>
      <c r="N25" s="27"/>
      <c r="O25" s="27"/>
      <c r="P25" s="35">
        <f>+G25</f>
        <v>1000</v>
      </c>
      <c r="Q25" s="56"/>
      <c r="R25" s="56"/>
      <c r="S25" s="56"/>
      <c r="T25" s="56"/>
      <c r="U25" s="56"/>
    </row>
    <row r="26" spans="1:21" s="48" customFormat="1" ht="26.25" x14ac:dyDescent="0.25">
      <c r="A26" s="34">
        <v>1540</v>
      </c>
      <c r="B26" s="28" t="s">
        <v>81</v>
      </c>
      <c r="C26" s="27" t="s">
        <v>23</v>
      </c>
      <c r="D26" s="27">
        <f>+L26</f>
        <v>1500</v>
      </c>
      <c r="E26" s="27"/>
      <c r="F26" s="27"/>
      <c r="G26" s="27"/>
      <c r="H26" s="27"/>
      <c r="I26" s="27"/>
      <c r="J26" s="27"/>
      <c r="K26" s="27"/>
      <c r="L26" s="27">
        <v>1500</v>
      </c>
      <c r="M26" s="27"/>
      <c r="N26" s="27"/>
      <c r="O26" s="27"/>
      <c r="P26" s="35">
        <f>+L26</f>
        <v>1500</v>
      </c>
      <c r="Q26" s="56"/>
      <c r="R26" s="56"/>
      <c r="S26" s="56"/>
      <c r="T26" s="56"/>
      <c r="U26" s="56"/>
    </row>
    <row r="27" spans="1:21" s="5" customFormat="1" ht="26.25" x14ac:dyDescent="0.25">
      <c r="A27" s="34">
        <v>1389</v>
      </c>
      <c r="B27" s="28" t="s">
        <v>72</v>
      </c>
      <c r="C27" s="27" t="s">
        <v>49</v>
      </c>
      <c r="D27" s="27">
        <v>1800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>
        <v>1800</v>
      </c>
      <c r="P27" s="35">
        <f>+O27</f>
        <v>1800</v>
      </c>
      <c r="Q27" s="56"/>
      <c r="R27" s="56"/>
      <c r="S27" s="56"/>
      <c r="T27" s="56"/>
      <c r="U27" s="56"/>
    </row>
    <row r="28" spans="1:21" s="5" customFormat="1" x14ac:dyDescent="0.25">
      <c r="A28" s="34">
        <v>1389</v>
      </c>
      <c r="B28" s="28" t="s">
        <v>73</v>
      </c>
      <c r="C28" s="27" t="s">
        <v>49</v>
      </c>
      <c r="D28" s="27">
        <v>1910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>
        <v>1910</v>
      </c>
      <c r="P28" s="31">
        <v>1910</v>
      </c>
    </row>
    <row r="29" spans="1:21" s="5" customFormat="1" ht="26.25" x14ac:dyDescent="0.25">
      <c r="A29" s="34">
        <v>1389</v>
      </c>
      <c r="B29" s="28" t="s">
        <v>74</v>
      </c>
      <c r="C29" s="27" t="s">
        <v>49</v>
      </c>
      <c r="D29" s="27">
        <v>972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>
        <v>972</v>
      </c>
      <c r="P29" s="31">
        <v>972</v>
      </c>
    </row>
    <row r="30" spans="1:21" x14ac:dyDescent="0.25">
      <c r="A30" s="37" t="s">
        <v>51</v>
      </c>
      <c r="B30" s="38" t="s">
        <v>12</v>
      </c>
      <c r="C30" s="38"/>
      <c r="D30" s="38">
        <f>+D31</f>
        <v>472473</v>
      </c>
      <c r="E30" s="38"/>
      <c r="F30" s="38"/>
      <c r="G30" s="38">
        <f>+G31</f>
        <v>213473</v>
      </c>
      <c r="H30" s="38"/>
      <c r="I30" s="38">
        <v>0</v>
      </c>
      <c r="J30" s="38"/>
      <c r="K30" s="38"/>
      <c r="L30" s="38">
        <f>+L31</f>
        <v>0</v>
      </c>
      <c r="M30" s="38">
        <f>+M31</f>
        <v>150000</v>
      </c>
      <c r="N30" s="38">
        <v>0</v>
      </c>
      <c r="O30" s="38">
        <f>+O34</f>
        <v>109000</v>
      </c>
      <c r="P30" s="40">
        <f>+P31</f>
        <v>472473</v>
      </c>
      <c r="R30" s="15"/>
    </row>
    <row r="31" spans="1:21" x14ac:dyDescent="0.25">
      <c r="A31" s="21"/>
      <c r="B31" s="9" t="s">
        <v>15</v>
      </c>
      <c r="C31" s="9"/>
      <c r="D31" s="12">
        <f>+D32+D33+D34</f>
        <v>472473</v>
      </c>
      <c r="E31" s="12"/>
      <c r="F31" s="12"/>
      <c r="G31" s="12">
        <f>+G32+G33</f>
        <v>213473</v>
      </c>
      <c r="H31" s="9"/>
      <c r="I31" s="9">
        <v>0</v>
      </c>
      <c r="J31" s="9"/>
      <c r="K31" s="9"/>
      <c r="L31" s="12">
        <f>+L34</f>
        <v>0</v>
      </c>
      <c r="M31" s="12">
        <f>+M34</f>
        <v>150000</v>
      </c>
      <c r="N31" s="9">
        <v>0</v>
      </c>
      <c r="O31" s="12">
        <f>+O34</f>
        <v>109000</v>
      </c>
      <c r="P31" s="22">
        <f>+P32+P33+P34</f>
        <v>472473</v>
      </c>
    </row>
    <row r="32" spans="1:21" ht="26.25" x14ac:dyDescent="0.25">
      <c r="A32" s="23">
        <v>1554</v>
      </c>
      <c r="B32" s="11" t="s">
        <v>16</v>
      </c>
      <c r="C32" s="10" t="s">
        <v>49</v>
      </c>
      <c r="D32" s="10">
        <f>+G32</f>
        <v>113473</v>
      </c>
      <c r="E32" s="10"/>
      <c r="F32" s="10"/>
      <c r="G32" s="10">
        <v>113473</v>
      </c>
      <c r="H32" s="10"/>
      <c r="I32" s="10">
        <v>0</v>
      </c>
      <c r="J32" s="10"/>
      <c r="K32" s="10"/>
      <c r="L32" s="10"/>
      <c r="M32" s="10">
        <v>0</v>
      </c>
      <c r="N32" s="10">
        <v>0</v>
      </c>
      <c r="O32" s="10"/>
      <c r="P32" s="24">
        <f>+G32</f>
        <v>113473</v>
      </c>
    </row>
    <row r="33" spans="1:16" ht="26.25" x14ac:dyDescent="0.25">
      <c r="A33" s="23">
        <v>1551</v>
      </c>
      <c r="B33" s="11" t="s">
        <v>16</v>
      </c>
      <c r="C33" s="10" t="s">
        <v>9</v>
      </c>
      <c r="D33" s="10">
        <f>+G33</f>
        <v>100000</v>
      </c>
      <c r="E33" s="10"/>
      <c r="F33" s="10"/>
      <c r="G33" s="10">
        <v>100000</v>
      </c>
      <c r="H33" s="10"/>
      <c r="I33" s="10">
        <v>0</v>
      </c>
      <c r="J33" s="10"/>
      <c r="K33" s="10"/>
      <c r="L33" s="10"/>
      <c r="M33" s="10">
        <v>0</v>
      </c>
      <c r="N33" s="10">
        <v>0</v>
      </c>
      <c r="O33" s="10"/>
      <c r="P33" s="24">
        <f>+G33</f>
        <v>100000</v>
      </c>
    </row>
    <row r="34" spans="1:16" s="5" customFormat="1" ht="66.75" customHeight="1" x14ac:dyDescent="0.25">
      <c r="A34" s="23">
        <v>2619</v>
      </c>
      <c r="B34" s="30" t="s">
        <v>65</v>
      </c>
      <c r="C34" s="10" t="s">
        <v>23</v>
      </c>
      <c r="D34" s="10">
        <v>259000</v>
      </c>
      <c r="E34" s="10"/>
      <c r="F34" s="10"/>
      <c r="G34" s="10"/>
      <c r="H34" s="10"/>
      <c r="I34" s="10"/>
      <c r="J34" s="10"/>
      <c r="K34" s="10"/>
      <c r="L34" s="10"/>
      <c r="M34" s="10">
        <v>150000</v>
      </c>
      <c r="N34" s="10"/>
      <c r="O34" s="10">
        <v>109000</v>
      </c>
      <c r="P34" s="24">
        <f>+M34+O34</f>
        <v>259000</v>
      </c>
    </row>
    <row r="35" spans="1:16" s="5" customFormat="1" ht="26.25" x14ac:dyDescent="0.25">
      <c r="A35" s="37" t="s">
        <v>45</v>
      </c>
      <c r="B35" s="38" t="s">
        <v>13</v>
      </c>
      <c r="C35" s="43"/>
      <c r="D35" s="43">
        <f>+D36+D37+D38+D39+D40+D41+D42</f>
        <v>110051</v>
      </c>
      <c r="E35" s="43">
        <f>+E41</f>
        <v>30000</v>
      </c>
      <c r="F35" s="43"/>
      <c r="G35" s="43"/>
      <c r="H35" s="43"/>
      <c r="I35" s="43"/>
      <c r="J35" s="43"/>
      <c r="K35" s="43"/>
      <c r="L35" s="43">
        <f>+L42</f>
        <v>50000</v>
      </c>
      <c r="M35" s="43">
        <f>+M36+M37+M38+M39+M40</f>
        <v>5409</v>
      </c>
      <c r="N35" s="43">
        <f>+N36+N37+N38+N39+N40</f>
        <v>24642</v>
      </c>
      <c r="O35" s="43"/>
      <c r="P35" s="40">
        <f>+P36+P37+P38+P39+P40+P41+P42</f>
        <v>110051</v>
      </c>
    </row>
    <row r="36" spans="1:16" ht="39" x14ac:dyDescent="0.25">
      <c r="A36" s="23">
        <v>2524</v>
      </c>
      <c r="B36" s="11" t="s">
        <v>66</v>
      </c>
      <c r="C36" s="10" t="s">
        <v>23</v>
      </c>
      <c r="D36" s="10">
        <f>+P36</f>
        <v>19200</v>
      </c>
      <c r="E36" s="10"/>
      <c r="F36" s="10"/>
      <c r="G36" s="10"/>
      <c r="H36" s="10"/>
      <c r="I36" s="10"/>
      <c r="J36" s="13"/>
      <c r="K36" s="10"/>
      <c r="L36" s="10">
        <v>0</v>
      </c>
      <c r="M36" s="10">
        <v>3456</v>
      </c>
      <c r="N36" s="10">
        <v>15744</v>
      </c>
      <c r="O36" s="10"/>
      <c r="P36" s="24">
        <f t="shared" ref="P36:P40" si="1">+M36+N36</f>
        <v>19200</v>
      </c>
    </row>
    <row r="37" spans="1:16" s="1" customFormat="1" ht="31.5" customHeight="1" x14ac:dyDescent="0.25">
      <c r="A37" s="23">
        <v>2524</v>
      </c>
      <c r="B37" s="11" t="s">
        <v>67</v>
      </c>
      <c r="C37" s="10" t="s">
        <v>23</v>
      </c>
      <c r="D37" s="10">
        <f t="shared" ref="D37:D40" si="2">+P37</f>
        <v>4251</v>
      </c>
      <c r="E37" s="10"/>
      <c r="F37" s="10"/>
      <c r="G37" s="10"/>
      <c r="H37" s="10"/>
      <c r="I37" s="10"/>
      <c r="J37" s="10"/>
      <c r="K37" s="10"/>
      <c r="L37" s="10"/>
      <c r="M37" s="10">
        <v>765</v>
      </c>
      <c r="N37" s="10">
        <v>3486</v>
      </c>
      <c r="O37" s="10"/>
      <c r="P37" s="24">
        <f t="shared" si="1"/>
        <v>4251</v>
      </c>
    </row>
    <row r="38" spans="1:16" s="1" customFormat="1" ht="27.75" customHeight="1" x14ac:dyDescent="0.25">
      <c r="A38" s="23">
        <v>2524</v>
      </c>
      <c r="B38" s="11" t="s">
        <v>68</v>
      </c>
      <c r="C38" s="10" t="s">
        <v>23</v>
      </c>
      <c r="D38" s="10">
        <f t="shared" si="2"/>
        <v>2200</v>
      </c>
      <c r="E38" s="10"/>
      <c r="F38" s="10"/>
      <c r="G38" s="10"/>
      <c r="H38" s="10"/>
      <c r="I38" s="10"/>
      <c r="J38" s="10"/>
      <c r="K38" s="10"/>
      <c r="L38" s="10"/>
      <c r="M38" s="10">
        <v>396</v>
      </c>
      <c r="N38" s="10">
        <v>1804</v>
      </c>
      <c r="O38" s="10"/>
      <c r="P38" s="24">
        <f t="shared" si="1"/>
        <v>2200</v>
      </c>
    </row>
    <row r="39" spans="1:16" s="1" customFormat="1" ht="30.75" customHeight="1" x14ac:dyDescent="0.25">
      <c r="A39" s="23">
        <v>2524</v>
      </c>
      <c r="B39" s="11" t="s">
        <v>69</v>
      </c>
      <c r="C39" s="10" t="s">
        <v>23</v>
      </c>
      <c r="D39" s="10">
        <f t="shared" si="2"/>
        <v>1800</v>
      </c>
      <c r="E39" s="10"/>
      <c r="F39" s="10"/>
      <c r="G39" s="10"/>
      <c r="H39" s="10"/>
      <c r="I39" s="10"/>
      <c r="J39" s="10"/>
      <c r="K39" s="10"/>
      <c r="L39" s="10"/>
      <c r="M39" s="10">
        <v>324</v>
      </c>
      <c r="N39" s="10">
        <v>1476</v>
      </c>
      <c r="O39" s="10"/>
      <c r="P39" s="24">
        <f t="shared" si="1"/>
        <v>1800</v>
      </c>
    </row>
    <row r="40" spans="1:16" s="1" customFormat="1" ht="30.75" customHeight="1" x14ac:dyDescent="0.25">
      <c r="A40" s="23">
        <v>2524</v>
      </c>
      <c r="B40" s="11" t="s">
        <v>70</v>
      </c>
      <c r="C40" s="10" t="s">
        <v>23</v>
      </c>
      <c r="D40" s="10">
        <f t="shared" si="2"/>
        <v>2600</v>
      </c>
      <c r="E40" s="10"/>
      <c r="F40" s="10"/>
      <c r="G40" s="10"/>
      <c r="H40" s="10"/>
      <c r="I40" s="10"/>
      <c r="J40" s="10"/>
      <c r="K40" s="10"/>
      <c r="L40" s="10"/>
      <c r="M40" s="10">
        <v>468</v>
      </c>
      <c r="N40" s="10">
        <v>2132</v>
      </c>
      <c r="O40" s="10"/>
      <c r="P40" s="24">
        <f t="shared" si="1"/>
        <v>2600</v>
      </c>
    </row>
    <row r="41" spans="1:16" s="5" customFormat="1" ht="27" customHeight="1" x14ac:dyDescent="0.25">
      <c r="A41" s="23">
        <v>2829</v>
      </c>
      <c r="B41" s="11" t="s">
        <v>52</v>
      </c>
      <c r="C41" s="10" t="s">
        <v>23</v>
      </c>
      <c r="D41" s="10">
        <f>+E41</f>
        <v>30000</v>
      </c>
      <c r="E41" s="10">
        <v>30000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24">
        <v>30000</v>
      </c>
    </row>
    <row r="42" spans="1:16" s="5" customFormat="1" ht="27" customHeight="1" x14ac:dyDescent="0.25">
      <c r="A42" s="23">
        <v>1541</v>
      </c>
      <c r="B42" s="11" t="s">
        <v>57</v>
      </c>
      <c r="C42" s="10" t="s">
        <v>23</v>
      </c>
      <c r="D42" s="10">
        <v>50000</v>
      </c>
      <c r="E42" s="10"/>
      <c r="F42" s="10"/>
      <c r="G42" s="10"/>
      <c r="H42" s="10"/>
      <c r="I42" s="10"/>
      <c r="J42" s="10"/>
      <c r="K42" s="10"/>
      <c r="L42" s="10">
        <v>50000</v>
      </c>
      <c r="M42" s="10"/>
      <c r="N42" s="10"/>
      <c r="O42" s="10"/>
      <c r="P42" s="24">
        <f>+L42</f>
        <v>50000</v>
      </c>
    </row>
    <row r="43" spans="1:16" x14ac:dyDescent="0.25">
      <c r="A43" s="37" t="s">
        <v>56</v>
      </c>
      <c r="B43" s="38" t="s">
        <v>17</v>
      </c>
      <c r="C43" s="38"/>
      <c r="D43" s="38">
        <f>+D44+D45</f>
        <v>30000</v>
      </c>
      <c r="E43" s="38">
        <f>+E45</f>
        <v>10000</v>
      </c>
      <c r="F43" s="38"/>
      <c r="G43" s="38"/>
      <c r="H43" s="38"/>
      <c r="I43" s="38"/>
      <c r="J43" s="38"/>
      <c r="K43" s="38"/>
      <c r="L43" s="38">
        <f>+L44</f>
        <v>20000</v>
      </c>
      <c r="M43" s="38">
        <v>0</v>
      </c>
      <c r="N43" s="38"/>
      <c r="O43" s="38"/>
      <c r="P43" s="39">
        <f>+P44+P45</f>
        <v>30000</v>
      </c>
    </row>
    <row r="44" spans="1:16" ht="26.25" x14ac:dyDescent="0.25">
      <c r="A44" s="23">
        <v>1541</v>
      </c>
      <c r="B44" s="11" t="s">
        <v>53</v>
      </c>
      <c r="C44" s="10" t="s">
        <v>23</v>
      </c>
      <c r="D44" s="10">
        <f>+L44</f>
        <v>20000</v>
      </c>
      <c r="E44" s="10"/>
      <c r="F44" s="10"/>
      <c r="G44" s="10">
        <v>0</v>
      </c>
      <c r="H44" s="10"/>
      <c r="I44" s="10">
        <v>0</v>
      </c>
      <c r="J44" s="10"/>
      <c r="K44" s="10"/>
      <c r="L44" s="10">
        <v>20000</v>
      </c>
      <c r="M44" s="10">
        <v>0</v>
      </c>
      <c r="N44" s="10"/>
      <c r="O44" s="10"/>
      <c r="P44" s="24">
        <f>+L44</f>
        <v>20000</v>
      </c>
    </row>
    <row r="45" spans="1:16" s="5" customFormat="1" ht="24" customHeight="1" x14ac:dyDescent="0.25">
      <c r="A45" s="23">
        <v>2829</v>
      </c>
      <c r="B45" s="11" t="s">
        <v>54</v>
      </c>
      <c r="C45" s="10" t="s">
        <v>23</v>
      </c>
      <c r="D45" s="10">
        <f>+E45</f>
        <v>10000</v>
      </c>
      <c r="E45" s="10">
        <v>10000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6">
        <v>10000</v>
      </c>
    </row>
    <row r="46" spans="1:16" ht="20.25" customHeight="1" x14ac:dyDescent="0.25">
      <c r="A46" s="37" t="s">
        <v>44</v>
      </c>
      <c r="B46" s="38" t="s">
        <v>14</v>
      </c>
      <c r="C46" s="38"/>
      <c r="D46" s="38">
        <f>+D47+D48+D49+D52+D50+D51</f>
        <v>17812</v>
      </c>
      <c r="E46" s="38"/>
      <c r="F46" s="38"/>
      <c r="G46" s="38">
        <f>+G47+G48+G49+G52+G50+G51</f>
        <v>8681</v>
      </c>
      <c r="H46" s="38"/>
      <c r="I46" s="38">
        <v>0</v>
      </c>
      <c r="J46" s="38"/>
      <c r="K46" s="38"/>
      <c r="L46" s="38">
        <v>0</v>
      </c>
      <c r="M46" s="38">
        <f>+M47+M48+M49+M52</f>
        <v>4211</v>
      </c>
      <c r="N46" s="38">
        <f>+N49</f>
        <v>4920</v>
      </c>
      <c r="O46" s="38"/>
      <c r="P46" s="42">
        <f>+P47+P48+P49+P52+P50+P51</f>
        <v>17812</v>
      </c>
    </row>
    <row r="47" spans="1:16" ht="30" customHeight="1" x14ac:dyDescent="0.25">
      <c r="A47" s="23">
        <v>1285</v>
      </c>
      <c r="B47" s="11" t="s">
        <v>75</v>
      </c>
      <c r="C47" s="29" t="s">
        <v>38</v>
      </c>
      <c r="D47" s="10">
        <f>+G47</f>
        <v>1650</v>
      </c>
      <c r="E47" s="10"/>
      <c r="F47" s="10"/>
      <c r="G47" s="10">
        <v>1650</v>
      </c>
      <c r="H47" s="10"/>
      <c r="I47" s="10">
        <v>0</v>
      </c>
      <c r="J47" s="10"/>
      <c r="K47" s="10"/>
      <c r="L47" s="10">
        <v>0</v>
      </c>
      <c r="M47" s="10">
        <v>0</v>
      </c>
      <c r="N47" s="10"/>
      <c r="O47" s="10"/>
      <c r="P47" s="35">
        <f>+G47</f>
        <v>1650</v>
      </c>
    </row>
    <row r="48" spans="1:16" s="1" customFormat="1" ht="24.75" customHeight="1" x14ac:dyDescent="0.25">
      <c r="A48" s="23">
        <v>2311</v>
      </c>
      <c r="B48" s="11" t="s">
        <v>76</v>
      </c>
      <c r="C48" s="29" t="s">
        <v>38</v>
      </c>
      <c r="D48" s="10">
        <f>+G48+M48</f>
        <v>6262</v>
      </c>
      <c r="E48" s="10"/>
      <c r="F48" s="10"/>
      <c r="G48" s="10">
        <v>3131</v>
      </c>
      <c r="H48" s="10"/>
      <c r="I48" s="10"/>
      <c r="J48" s="10"/>
      <c r="K48" s="10"/>
      <c r="L48" s="10"/>
      <c r="M48" s="10">
        <v>3131</v>
      </c>
      <c r="N48" s="10"/>
      <c r="O48" s="10"/>
      <c r="P48" s="35">
        <f>+D48</f>
        <v>6262</v>
      </c>
    </row>
    <row r="49" spans="1:18" s="5" customFormat="1" ht="24.75" customHeight="1" x14ac:dyDescent="0.25">
      <c r="A49" s="36">
        <v>2524</v>
      </c>
      <c r="B49" s="28" t="s">
        <v>71</v>
      </c>
      <c r="C49" s="27" t="s">
        <v>23</v>
      </c>
      <c r="D49" s="27">
        <f>+M49+N49</f>
        <v>6000</v>
      </c>
      <c r="E49" s="27"/>
      <c r="F49" s="27"/>
      <c r="G49" s="27">
        <v>0</v>
      </c>
      <c r="H49" s="27"/>
      <c r="I49" s="27"/>
      <c r="J49" s="27"/>
      <c r="K49" s="27"/>
      <c r="L49" s="27">
        <v>0</v>
      </c>
      <c r="M49" s="27">
        <v>1080</v>
      </c>
      <c r="N49" s="27">
        <v>4920</v>
      </c>
      <c r="O49" s="27"/>
      <c r="P49" s="35">
        <f>+M49+N49</f>
        <v>6000</v>
      </c>
      <c r="R49" s="15"/>
    </row>
    <row r="50" spans="1:18" s="48" customFormat="1" ht="24.75" customHeight="1" x14ac:dyDescent="0.25">
      <c r="A50" s="36">
        <v>1530</v>
      </c>
      <c r="B50" s="28" t="s">
        <v>77</v>
      </c>
      <c r="C50" s="27" t="s">
        <v>23</v>
      </c>
      <c r="D50" s="27">
        <f>+G50</f>
        <v>1300</v>
      </c>
      <c r="E50" s="27"/>
      <c r="F50" s="27"/>
      <c r="G50" s="27">
        <v>1300</v>
      </c>
      <c r="H50" s="27"/>
      <c r="I50" s="27"/>
      <c r="J50" s="27"/>
      <c r="K50" s="27"/>
      <c r="L50" s="27"/>
      <c r="M50" s="27"/>
      <c r="N50" s="27"/>
      <c r="O50" s="27"/>
      <c r="P50" s="35">
        <f>+D50</f>
        <v>1300</v>
      </c>
    </row>
    <row r="51" spans="1:18" s="48" customFormat="1" ht="24.75" customHeight="1" x14ac:dyDescent="0.25">
      <c r="A51" s="36">
        <v>1530</v>
      </c>
      <c r="B51" s="28" t="s">
        <v>78</v>
      </c>
      <c r="C51" s="27" t="s">
        <v>23</v>
      </c>
      <c r="D51" s="27">
        <f>+G51</f>
        <v>1300</v>
      </c>
      <c r="E51" s="27"/>
      <c r="F51" s="27"/>
      <c r="G51" s="27">
        <v>1300</v>
      </c>
      <c r="H51" s="27"/>
      <c r="I51" s="27"/>
      <c r="J51" s="27"/>
      <c r="K51" s="27"/>
      <c r="L51" s="27"/>
      <c r="M51" s="27"/>
      <c r="N51" s="27"/>
      <c r="O51" s="27"/>
      <c r="P51" s="35">
        <f>+D51</f>
        <v>1300</v>
      </c>
    </row>
    <row r="52" spans="1:18" s="5" customFormat="1" ht="30.75" customHeight="1" x14ac:dyDescent="0.25">
      <c r="A52" s="36">
        <v>1554</v>
      </c>
      <c r="B52" s="28" t="s">
        <v>58</v>
      </c>
      <c r="C52" s="27" t="s">
        <v>23</v>
      </c>
      <c r="D52" s="27">
        <v>1300</v>
      </c>
      <c r="E52" s="27"/>
      <c r="F52" s="27"/>
      <c r="G52" s="27">
        <v>1300</v>
      </c>
      <c r="H52" s="27"/>
      <c r="I52" s="27"/>
      <c r="J52" s="27"/>
      <c r="K52" s="27"/>
      <c r="L52" s="27"/>
      <c r="M52" s="27"/>
      <c r="N52" s="27"/>
      <c r="O52" s="27"/>
      <c r="P52" s="35">
        <f>+D52</f>
        <v>1300</v>
      </c>
    </row>
    <row r="53" spans="1:18" x14ac:dyDescent="0.25">
      <c r="A53" s="47" t="s">
        <v>61</v>
      </c>
      <c r="B53" s="41" t="s">
        <v>18</v>
      </c>
      <c r="C53" s="41"/>
      <c r="D53" s="41">
        <f>+D54+D55+D56</f>
        <v>67000</v>
      </c>
      <c r="E53" s="41"/>
      <c r="F53" s="41"/>
      <c r="G53" s="41">
        <v>0</v>
      </c>
      <c r="H53" s="41">
        <f>+H54</f>
        <v>35000</v>
      </c>
      <c r="I53" s="41">
        <v>0</v>
      </c>
      <c r="J53" s="41"/>
      <c r="K53" s="41"/>
      <c r="L53" s="41"/>
      <c r="M53" s="41">
        <f>+M55+M56</f>
        <v>32000</v>
      </c>
      <c r="N53" s="41">
        <v>0</v>
      </c>
      <c r="O53" s="41"/>
      <c r="P53" s="40">
        <f>+P54+P55+P56</f>
        <v>67000</v>
      </c>
    </row>
    <row r="54" spans="1:18" ht="26.25" x14ac:dyDescent="0.25">
      <c r="A54" s="23">
        <v>1283</v>
      </c>
      <c r="B54" s="11" t="s">
        <v>37</v>
      </c>
      <c r="C54" s="10" t="s">
        <v>23</v>
      </c>
      <c r="D54" s="10">
        <f>+H54</f>
        <v>35000</v>
      </c>
      <c r="E54" s="10"/>
      <c r="F54" s="10"/>
      <c r="G54" s="10">
        <v>0</v>
      </c>
      <c r="H54" s="10">
        <v>35000</v>
      </c>
      <c r="I54" s="10">
        <v>0</v>
      </c>
      <c r="J54" s="10"/>
      <c r="K54" s="10"/>
      <c r="L54" s="10">
        <v>0</v>
      </c>
      <c r="M54" s="10"/>
      <c r="N54" s="10"/>
      <c r="O54" s="10"/>
      <c r="P54" s="24">
        <f>+H54</f>
        <v>35000</v>
      </c>
    </row>
    <row r="55" spans="1:18" s="5" customFormat="1" ht="42.75" customHeight="1" x14ac:dyDescent="0.25">
      <c r="A55" s="23">
        <v>2603</v>
      </c>
      <c r="B55" s="11" t="s">
        <v>79</v>
      </c>
      <c r="C55" s="10" t="s">
        <v>23</v>
      </c>
      <c r="D55" s="10">
        <f>+M55</f>
        <v>25000</v>
      </c>
      <c r="E55" s="10"/>
      <c r="F55" s="10"/>
      <c r="G55" s="10"/>
      <c r="H55" s="10"/>
      <c r="I55" s="10"/>
      <c r="J55" s="10"/>
      <c r="K55" s="10"/>
      <c r="L55" s="10"/>
      <c r="M55" s="10">
        <v>25000</v>
      </c>
      <c r="N55" s="10"/>
      <c r="O55" s="10"/>
      <c r="P55" s="24">
        <f>+M55</f>
        <v>25000</v>
      </c>
    </row>
    <row r="56" spans="1:18" ht="26.25" x14ac:dyDescent="0.25">
      <c r="A56" s="23">
        <v>2603</v>
      </c>
      <c r="B56" s="11" t="s">
        <v>46</v>
      </c>
      <c r="C56" s="10" t="s">
        <v>23</v>
      </c>
      <c r="D56" s="10">
        <f>+M56</f>
        <v>7000</v>
      </c>
      <c r="E56" s="10"/>
      <c r="F56" s="10"/>
      <c r="G56" s="10"/>
      <c r="H56" s="10"/>
      <c r="I56" s="10"/>
      <c r="J56" s="10"/>
      <c r="K56" s="10"/>
      <c r="L56" s="10"/>
      <c r="M56" s="10">
        <v>7000</v>
      </c>
      <c r="N56" s="10"/>
      <c r="O56" s="10"/>
      <c r="P56" s="24">
        <f>+M56</f>
        <v>7000</v>
      </c>
    </row>
    <row r="57" spans="1:18" ht="26.25" x14ac:dyDescent="0.25">
      <c r="A57" s="37" t="s">
        <v>33</v>
      </c>
      <c r="B57" s="38" t="s">
        <v>34</v>
      </c>
      <c r="C57" s="38"/>
      <c r="D57" s="38">
        <f>+D58</f>
        <v>3600</v>
      </c>
      <c r="E57" s="38"/>
      <c r="F57" s="38"/>
      <c r="G57" s="38">
        <v>0</v>
      </c>
      <c r="H57" s="38"/>
      <c r="I57" s="38">
        <v>0</v>
      </c>
      <c r="J57" s="38">
        <f>+J58</f>
        <v>3600</v>
      </c>
      <c r="K57" s="38"/>
      <c r="L57" s="38">
        <v>0</v>
      </c>
      <c r="M57" s="38">
        <v>0</v>
      </c>
      <c r="N57" s="38"/>
      <c r="O57" s="38"/>
      <c r="P57" s="40">
        <f>+J57</f>
        <v>3600</v>
      </c>
    </row>
    <row r="58" spans="1:18" ht="26.25" x14ac:dyDescent="0.25">
      <c r="A58" s="21"/>
      <c r="B58" s="9" t="s">
        <v>19</v>
      </c>
      <c r="C58" s="9"/>
      <c r="D58" s="9">
        <f>+D59</f>
        <v>3600</v>
      </c>
      <c r="E58" s="9"/>
      <c r="F58" s="9"/>
      <c r="G58" s="9">
        <v>0</v>
      </c>
      <c r="H58" s="9"/>
      <c r="I58" s="9">
        <v>0</v>
      </c>
      <c r="J58" s="9">
        <f>+J59</f>
        <v>3600</v>
      </c>
      <c r="K58" s="9"/>
      <c r="L58" s="9">
        <v>0</v>
      </c>
      <c r="M58" s="9">
        <v>0</v>
      </c>
      <c r="N58" s="9"/>
      <c r="O58" s="9"/>
      <c r="P58" s="24">
        <f>+J58</f>
        <v>3600</v>
      </c>
    </row>
    <row r="59" spans="1:18" ht="27" thickBot="1" x14ac:dyDescent="0.3">
      <c r="A59" s="49">
        <v>2122</v>
      </c>
      <c r="B59" s="50" t="s">
        <v>35</v>
      </c>
      <c r="C59" s="51" t="s">
        <v>23</v>
      </c>
      <c r="D59" s="51">
        <f>+J59</f>
        <v>3600</v>
      </c>
      <c r="E59" s="51"/>
      <c r="F59" s="51"/>
      <c r="G59" s="51">
        <v>0</v>
      </c>
      <c r="H59" s="51"/>
      <c r="I59" s="51">
        <v>0</v>
      </c>
      <c r="J59" s="51">
        <v>3600</v>
      </c>
      <c r="K59" s="51"/>
      <c r="L59" s="51">
        <v>0</v>
      </c>
      <c r="M59" s="51">
        <v>0</v>
      </c>
      <c r="N59" s="51"/>
      <c r="O59" s="51"/>
      <c r="P59" s="52">
        <f>+J59</f>
        <v>3600</v>
      </c>
    </row>
    <row r="60" spans="1:18" x14ac:dyDescent="0.25">
      <c r="A60" s="58" t="s">
        <v>43</v>
      </c>
      <c r="B60" s="59" t="s">
        <v>60</v>
      </c>
      <c r="C60" s="59"/>
      <c r="D60" s="59">
        <f>+D61</f>
        <v>5317</v>
      </c>
      <c r="E60" s="59"/>
      <c r="F60" s="59"/>
      <c r="G60" s="59">
        <v>0</v>
      </c>
      <c r="H60" s="59"/>
      <c r="I60" s="59">
        <v>0</v>
      </c>
      <c r="J60" s="59">
        <f>+J61</f>
        <v>5317</v>
      </c>
      <c r="K60" s="59"/>
      <c r="L60" s="59">
        <v>0</v>
      </c>
      <c r="M60" s="59">
        <v>0</v>
      </c>
      <c r="N60" s="59"/>
      <c r="O60" s="59"/>
      <c r="P60" s="60">
        <f>+P61</f>
        <v>5317</v>
      </c>
    </row>
    <row r="61" spans="1:18" ht="26.25" x14ac:dyDescent="0.25">
      <c r="A61" s="21" t="s">
        <v>20</v>
      </c>
      <c r="B61" s="9" t="s">
        <v>21</v>
      </c>
      <c r="C61" s="9"/>
      <c r="D61" s="9">
        <f>+D62</f>
        <v>5317</v>
      </c>
      <c r="E61" s="9"/>
      <c r="F61" s="9"/>
      <c r="G61" s="9">
        <v>0</v>
      </c>
      <c r="H61" s="9"/>
      <c r="I61" s="9">
        <v>0</v>
      </c>
      <c r="J61" s="9">
        <f>+J62</f>
        <v>5317</v>
      </c>
      <c r="K61" s="9"/>
      <c r="L61" s="9">
        <v>0</v>
      </c>
      <c r="M61" s="9">
        <v>0</v>
      </c>
      <c r="N61" s="9"/>
      <c r="O61" s="9"/>
      <c r="P61" s="24">
        <f>+J61</f>
        <v>5317</v>
      </c>
    </row>
    <row r="62" spans="1:18" x14ac:dyDescent="0.25">
      <c r="A62" s="49">
        <v>1469</v>
      </c>
      <c r="B62" s="50" t="s">
        <v>42</v>
      </c>
      <c r="C62" s="51" t="s">
        <v>23</v>
      </c>
      <c r="D62" s="51">
        <f>+J62</f>
        <v>5317</v>
      </c>
      <c r="E62" s="51"/>
      <c r="F62" s="51"/>
      <c r="G62" s="51">
        <v>0</v>
      </c>
      <c r="H62" s="51"/>
      <c r="I62" s="51">
        <v>0</v>
      </c>
      <c r="J62" s="51">
        <v>5317</v>
      </c>
      <c r="K62" s="51"/>
      <c r="L62" s="51">
        <v>0</v>
      </c>
      <c r="M62" s="51">
        <v>0</v>
      </c>
      <c r="N62" s="51"/>
      <c r="O62" s="51"/>
      <c r="P62" s="52">
        <f>+J62</f>
        <v>5317</v>
      </c>
      <c r="R62" s="15"/>
    </row>
    <row r="63" spans="1:18" s="48" customFormat="1" ht="15.6" customHeight="1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</row>
    <row r="64" spans="1:18" ht="20.45" customHeight="1" x14ac:dyDescent="0.25">
      <c r="A64" s="62" t="s">
        <v>83</v>
      </c>
      <c r="B64" s="63"/>
      <c r="C64" s="63"/>
      <c r="D64" s="64"/>
      <c r="E64" s="63"/>
      <c r="F64" s="63"/>
      <c r="G64" s="63"/>
      <c r="H64" s="63"/>
      <c r="I64" s="61"/>
      <c r="J64" s="61"/>
      <c r="K64" s="61"/>
      <c r="L64" s="61"/>
      <c r="M64" s="61"/>
      <c r="N64" s="61"/>
      <c r="O64" s="61"/>
      <c r="P64" s="61"/>
    </row>
    <row r="65" spans="1:18" s="5" customFormat="1" ht="57" customHeight="1" x14ac:dyDescent="0.25">
      <c r="A65" s="65"/>
      <c r="B65" s="66" t="s">
        <v>82</v>
      </c>
      <c r="C65" s="65" t="s">
        <v>23</v>
      </c>
      <c r="D65" s="65">
        <v>152533</v>
      </c>
      <c r="E65" s="65"/>
      <c r="F65" s="65"/>
      <c r="G65" s="65"/>
      <c r="H65" s="65"/>
      <c r="I65" s="65"/>
      <c r="J65" s="65"/>
      <c r="K65" s="65"/>
      <c r="L65" s="65"/>
      <c r="M65" s="65">
        <v>76267</v>
      </c>
      <c r="N65" s="65"/>
      <c r="O65" s="65"/>
      <c r="P65" s="65">
        <f>+M65</f>
        <v>76267</v>
      </c>
      <c r="R65" s="15"/>
    </row>
    <row r="66" spans="1:18" x14ac:dyDescent="0.2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spans="1:18" x14ac:dyDescent="0.25">
      <c r="F67"/>
      <c r="H67"/>
      <c r="K67"/>
    </row>
    <row r="68" spans="1:18" x14ac:dyDescent="0.25">
      <c r="H68"/>
    </row>
    <row r="69" spans="1:18" x14ac:dyDescent="0.25">
      <c r="H69"/>
    </row>
    <row r="70" spans="1:18" ht="27.75" customHeight="1" x14ac:dyDescent="0.25">
      <c r="H70"/>
    </row>
    <row r="71" spans="1:18" x14ac:dyDescent="0.25">
      <c r="H71"/>
    </row>
    <row r="72" spans="1:18" ht="3.75" customHeight="1" x14ac:dyDescent="0.25">
      <c r="H72"/>
    </row>
    <row r="73" spans="1:18" hidden="1" x14ac:dyDescent="0.25">
      <c r="H73"/>
    </row>
    <row r="74" spans="1:18" ht="0.75" customHeight="1" x14ac:dyDescent="0.25">
      <c r="H74"/>
    </row>
    <row r="75" spans="1:18" ht="15.75" customHeight="1" x14ac:dyDescent="0.25">
      <c r="H75"/>
    </row>
    <row r="76" spans="1:18" ht="15.75" customHeight="1" x14ac:dyDescent="0.25">
      <c r="H76"/>
    </row>
    <row r="77" spans="1:18" ht="15.75" customHeight="1" x14ac:dyDescent="0.25">
      <c r="H77"/>
    </row>
    <row r="78" spans="1:18" ht="15.75" customHeight="1" x14ac:dyDescent="0.25">
      <c r="H78"/>
    </row>
    <row r="79" spans="1:18" x14ac:dyDescent="0.25">
      <c r="H79"/>
    </row>
    <row r="80" spans="1:18" ht="15.75" customHeight="1" x14ac:dyDescent="0.25">
      <c r="H80"/>
    </row>
    <row r="81" ht="11.25" customHeight="1" x14ac:dyDescent="0.25"/>
    <row r="82" ht="7.5" customHeight="1" x14ac:dyDescent="0.25"/>
    <row r="83" ht="15.75" customHeight="1" x14ac:dyDescent="0.25"/>
    <row r="84" ht="15.75" customHeight="1" x14ac:dyDescent="0.25"/>
  </sheetData>
  <mergeCells count="15">
    <mergeCell ref="A3:O3"/>
    <mergeCell ref="P5:P8"/>
    <mergeCell ref="K7:K8"/>
    <mergeCell ref="C2:O2"/>
    <mergeCell ref="A5:A8"/>
    <mergeCell ref="B5:B8"/>
    <mergeCell ref="C5:C8"/>
    <mergeCell ref="D5:D8"/>
    <mergeCell ref="E5:O6"/>
    <mergeCell ref="E7:I7"/>
    <mergeCell ref="J7:J8"/>
    <mergeCell ref="L7:L8"/>
    <mergeCell ref="M7:M8"/>
    <mergeCell ref="N7:N8"/>
    <mergeCell ref="O7:O8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Общо</vt:lpstr>
      <vt:lpstr>Общо!Печат_заглавия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Noneva</cp:lastModifiedBy>
  <cp:lastPrinted>2022-03-28T05:13:54Z</cp:lastPrinted>
  <dcterms:created xsi:type="dcterms:W3CDTF">2022-02-22T13:36:40Z</dcterms:created>
  <dcterms:modified xsi:type="dcterms:W3CDTF">2022-03-30T07:31:24Z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1.2.3</vt:lpwstr>
  </property>
</Properties>
</file>