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640" activeTab="6"/>
  </bookViews>
  <sheets>
    <sheet name="2016" sheetId="1" r:id="rId1"/>
    <sheet name="2017-2" sheetId="2" r:id="rId2"/>
    <sheet name="2018" sheetId="3" r:id="rId3"/>
    <sheet name="2018-1" sheetId="4" r:id="rId4"/>
    <sheet name="2019" sheetId="5" r:id="rId5"/>
    <sheet name="2019-1" sheetId="6" r:id="rId6"/>
    <sheet name="2020" sheetId="7" r:id="rId7"/>
  </sheets>
  <definedNames/>
  <calcPr fullCalcOnLoad="1"/>
</workbook>
</file>

<file path=xl/sharedStrings.xml><?xml version="1.0" encoding="utf-8"?>
<sst xmlns="http://schemas.openxmlformats.org/spreadsheetml/2006/main" count="500" uniqueCount="157">
  <si>
    <t>ФОРМУЛА ЗА ФИНАСИРАНЕ НА БЮДЖЕТНАТА</t>
  </si>
  <si>
    <t>учебно</t>
  </si>
  <si>
    <t>брой</t>
  </si>
  <si>
    <t>парно</t>
  </si>
  <si>
    <t>общо</t>
  </si>
  <si>
    <t>заведение</t>
  </si>
  <si>
    <t>учен.</t>
  </si>
  <si>
    <t>СОУ</t>
  </si>
  <si>
    <t>ЯНКОВО</t>
  </si>
  <si>
    <t>РИШ</t>
  </si>
  <si>
    <t>ДОБАВКИ КЪМ СТАНДАРТА</t>
  </si>
  <si>
    <t>формула</t>
  </si>
  <si>
    <t>защит.</t>
  </si>
  <si>
    <t>цел.орг.</t>
  </si>
  <si>
    <t>1-4кл.</t>
  </si>
  <si>
    <t>общо:</t>
  </si>
  <si>
    <t>стипендии</t>
  </si>
  <si>
    <t>МТС-25лв</t>
  </si>
  <si>
    <t>ресурсно</t>
  </si>
  <si>
    <t>72лв.</t>
  </si>
  <si>
    <t>ДЕЙНОСТ 322- УЧИЛИЩА</t>
  </si>
  <si>
    <t>Дофин.</t>
  </si>
  <si>
    <t>Об.А</t>
  </si>
  <si>
    <t>ОБЩО</t>
  </si>
  <si>
    <t>ученици</t>
  </si>
  <si>
    <t>инд.план</t>
  </si>
  <si>
    <t>сам.ф.</t>
  </si>
  <si>
    <t>кабинет</t>
  </si>
  <si>
    <t>физк.салон</t>
  </si>
  <si>
    <t xml:space="preserve">Държавна </t>
  </si>
  <si>
    <t>дейност</t>
  </si>
  <si>
    <t xml:space="preserve">                 Увърдил:……………………..</t>
  </si>
  <si>
    <t>усл.постоянни</t>
  </si>
  <si>
    <t>чл.13 ПМС №3</t>
  </si>
  <si>
    <t xml:space="preserve"> бр.сгради</t>
  </si>
  <si>
    <t>0,5% лог.</t>
  </si>
  <si>
    <t>5%.</t>
  </si>
  <si>
    <t>0.7%</t>
  </si>
  <si>
    <t>5.4%</t>
  </si>
  <si>
    <t>гимназ.степен</t>
  </si>
  <si>
    <t>2016 год в Община Смядово</t>
  </si>
  <si>
    <t xml:space="preserve">под 300 учен.  </t>
  </si>
  <si>
    <t>1-6;544лв</t>
  </si>
  <si>
    <t>2016год.</t>
  </si>
  <si>
    <t xml:space="preserve"> 2     5022</t>
  </si>
  <si>
    <t>10    2870</t>
  </si>
  <si>
    <t>6      1722</t>
  </si>
  <si>
    <t>4      1148</t>
  </si>
  <si>
    <t>След корекция - бройки по "Админ"</t>
  </si>
  <si>
    <t>Кмет /Иванка Петрова/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</si>
  <si>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</si>
  <si>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2017 ОБЩИНА СМЯДОВО</t>
  </si>
  <si>
    <t>1-7;580лв</t>
  </si>
  <si>
    <t>ОБЩО:</t>
  </si>
  <si>
    <t>Дофинан.</t>
  </si>
  <si>
    <t>Държавна</t>
  </si>
  <si>
    <t xml:space="preserve">Общо </t>
  </si>
  <si>
    <t>дейности</t>
  </si>
  <si>
    <t>Дейност 338</t>
  </si>
  <si>
    <t>ресурстно подп.</t>
  </si>
  <si>
    <t>2017год</t>
  </si>
  <si>
    <t>4         3271</t>
  </si>
  <si>
    <t>2     5725</t>
  </si>
  <si>
    <t>след корекция -по информац.система</t>
  </si>
  <si>
    <t>2     5979</t>
  </si>
  <si>
    <t>4      3417</t>
  </si>
  <si>
    <t>след корекция на стандарта от 01.09.2017-31.12.2017 г.</t>
  </si>
  <si>
    <t>стандарт</t>
  </si>
  <si>
    <t>за иституц.</t>
  </si>
  <si>
    <t>паралелка</t>
  </si>
  <si>
    <t>18-  125856</t>
  </si>
  <si>
    <t xml:space="preserve"> 4-    27968</t>
  </si>
  <si>
    <t xml:space="preserve"> 4-    27968 </t>
  </si>
  <si>
    <t>26-  181792</t>
  </si>
  <si>
    <t xml:space="preserve">стандарт </t>
  </si>
  <si>
    <t>инд.ф.</t>
  </si>
  <si>
    <t>сам.форма</t>
  </si>
  <si>
    <t>4-     1744</t>
  </si>
  <si>
    <t>2-    7184</t>
  </si>
  <si>
    <t>под 50 уч.</t>
  </si>
  <si>
    <t>1-7;582лв</t>
  </si>
  <si>
    <t xml:space="preserve">средства </t>
  </si>
  <si>
    <t>рег.коеф.</t>
  </si>
  <si>
    <t>2018год</t>
  </si>
  <si>
    <t>средищ.3%</t>
  </si>
  <si>
    <t>норм.група ЦОУД</t>
  </si>
  <si>
    <t>2018 година</t>
  </si>
  <si>
    <t>ОБЩИНА СМЯДОВО</t>
  </si>
  <si>
    <t>Кмет:Иванка  Петрова</t>
  </si>
  <si>
    <t>МТБ-25лв</t>
  </si>
  <si>
    <t>СУ гр.С-во</t>
  </si>
  <si>
    <t>ОУ Янково</t>
  </si>
  <si>
    <t>ОУ Риш</t>
  </si>
  <si>
    <t>Резерв</t>
  </si>
  <si>
    <t>След корекция</t>
  </si>
  <si>
    <t>4-    14368</t>
  </si>
  <si>
    <t>11-   4796</t>
  </si>
  <si>
    <t>18-  147168</t>
  </si>
  <si>
    <t xml:space="preserve"> 4-    32704</t>
  </si>
  <si>
    <t xml:space="preserve"> 4-    32704 </t>
  </si>
  <si>
    <t>26-  212576</t>
  </si>
  <si>
    <t>4-    17424</t>
  </si>
  <si>
    <t>11-   5819</t>
  </si>
  <si>
    <t>2019 година</t>
  </si>
  <si>
    <t>физ.салон</t>
  </si>
  <si>
    <t>гим.степен</t>
  </si>
  <si>
    <t>Регион.</t>
  </si>
  <si>
    <t>коеф.</t>
  </si>
  <si>
    <t>бр.сгради</t>
  </si>
  <si>
    <t>бр.ученик</t>
  </si>
  <si>
    <t>Рег.</t>
  </si>
  <si>
    <t>заним.</t>
  </si>
  <si>
    <t>по инт.</t>
  </si>
  <si>
    <t>доп.ст.</t>
  </si>
  <si>
    <t>гим.ст.</t>
  </si>
  <si>
    <t>община</t>
  </si>
  <si>
    <t>усл.пост.р/ди</t>
  </si>
  <si>
    <t>Общо</t>
  </si>
  <si>
    <t>Други дейн.</t>
  </si>
  <si>
    <t>образов.</t>
  </si>
  <si>
    <t>След корекция по Админ</t>
  </si>
  <si>
    <t>5-    21780</t>
  </si>
  <si>
    <t>18-  170730</t>
  </si>
  <si>
    <t xml:space="preserve"> 4-    37940</t>
  </si>
  <si>
    <t xml:space="preserve"> 4-    37940 </t>
  </si>
  <si>
    <t>26-  246610</t>
  </si>
  <si>
    <t>сгради</t>
  </si>
  <si>
    <t>11бр.-6952</t>
  </si>
  <si>
    <t>5-26005</t>
  </si>
  <si>
    <t>40024</t>
  </si>
  <si>
    <t>20012</t>
  </si>
  <si>
    <t>СУ С-во</t>
  </si>
  <si>
    <t>2020 година</t>
  </si>
  <si>
    <t>учебно заведение</t>
  </si>
  <si>
    <t>брой ученици</t>
  </si>
  <si>
    <t>стандарт за институция</t>
  </si>
  <si>
    <t>81% брой ученици*стандарт</t>
  </si>
  <si>
    <t>стандарт за паралелка</t>
  </si>
  <si>
    <t>санит.разходи</t>
  </si>
  <si>
    <t>Регион.коефициент</t>
  </si>
  <si>
    <t>индив.форма на обучение</t>
  </si>
  <si>
    <t>самост.форма на обучение</t>
  </si>
  <si>
    <t>Резерв усл.пост.р/ди</t>
  </si>
  <si>
    <t>Стипендии</t>
  </si>
  <si>
    <t>Средства за Защит.училище</t>
  </si>
  <si>
    <t>средства за материална база 25лв</t>
  </si>
  <si>
    <t>норматив за подпом.хран.I-IV клас 94 лв.</t>
  </si>
  <si>
    <t>цел.орган. на учеб.процес</t>
  </si>
  <si>
    <t>Занимания по интереси</t>
  </si>
  <si>
    <t>Доп.стандарт гимназиална степен</t>
  </si>
  <si>
    <t>норматив за ресур.подпомагане</t>
  </si>
  <si>
    <t>дофинансиране</t>
  </si>
  <si>
    <t>общо за 2020 г.</t>
  </si>
  <si>
    <t>Кмет:</t>
  </si>
  <si>
    <t>Утвърдил:</t>
  </si>
  <si>
    <t xml:space="preserve">         /Иванка Петрова/</t>
  </si>
  <si>
    <t>п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</si>
</sst>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.000"/>
    <numFmt numFmtId="175" formatCode="0.0000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/>
    </xf>
    <xf numFmtId="44" fontId="0" fillId="0" borderId="10" xfId="49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49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6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49" fontId="5" fillId="0" borderId="10" xfId="49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/>
    </xf>
    <xf numFmtId="44" fontId="5" fillId="0" borderId="10" xfId="49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9" fontId="6" fillId="0" borderId="20" xfId="0" applyNumberFormat="1" applyFont="1" applyBorder="1" applyAlignment="1">
      <alignment/>
    </xf>
    <xf numFmtId="9" fontId="6" fillId="0" borderId="21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 wrapText="1"/>
    </xf>
    <xf numFmtId="9" fontId="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9" fontId="6" fillId="0" borderId="20" xfId="0" applyNumberFormat="1" applyFont="1" applyBorder="1" applyAlignment="1">
      <alignment horizontal="center" wrapText="1"/>
    </xf>
    <xf numFmtId="9" fontId="6" fillId="0" borderId="10" xfId="0" applyNumberFormat="1" applyFont="1" applyBorder="1" applyAlignment="1">
      <alignment horizontal="center" wrapText="1"/>
    </xf>
    <xf numFmtId="10" fontId="6" fillId="0" borderId="20" xfId="0" applyNumberFormat="1" applyFont="1" applyBorder="1" applyAlignment="1">
      <alignment horizontal="center" wrapText="1"/>
    </xf>
    <xf numFmtId="10" fontId="6" fillId="0" borderId="1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5" fontId="6" fillId="0" borderId="2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9" fontId="6" fillId="0" borderId="21" xfId="0" applyNumberFormat="1" applyFont="1" applyBorder="1" applyAlignment="1">
      <alignment horizontal="center" wrapText="1"/>
    </xf>
    <xf numFmtId="9" fontId="6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31"/>
  <sheetViews>
    <sheetView zoomScalePageLayoutView="0" workbookViewId="0" topLeftCell="A7">
      <selection activeCell="B7" sqref="B7:N33"/>
    </sheetView>
  </sheetViews>
  <sheetFormatPr defaultColWidth="9.140625" defaultRowHeight="12.75"/>
  <cols>
    <col min="7" max="7" width="10.421875" style="0" customWidth="1"/>
    <col min="10" max="10" width="10.57421875" style="0" customWidth="1"/>
  </cols>
  <sheetData>
    <row r="7" spans="4:13" ht="12.75">
      <c r="D7" s="59" t="s">
        <v>0</v>
      </c>
      <c r="E7" s="59"/>
      <c r="F7" s="59"/>
      <c r="G7" s="59"/>
      <c r="H7" s="59"/>
      <c r="I7" s="59"/>
      <c r="J7" s="1"/>
      <c r="K7" t="s">
        <v>31</v>
      </c>
      <c r="M7" s="2"/>
    </row>
    <row r="8" spans="11:14" ht="12.75">
      <c r="K8" t="s">
        <v>49</v>
      </c>
      <c r="L8" s="3"/>
      <c r="M8" s="3"/>
      <c r="N8" s="3"/>
    </row>
    <row r="9" spans="4:10" ht="12.75">
      <c r="D9" s="59" t="s">
        <v>40</v>
      </c>
      <c r="E9" s="60"/>
      <c r="F9" s="60"/>
      <c r="G9" s="60"/>
      <c r="H9" s="60"/>
      <c r="I9" s="60"/>
      <c r="J9" s="4"/>
    </row>
    <row r="10" spans="4:10" ht="12.75">
      <c r="D10" s="1"/>
      <c r="E10" s="4"/>
      <c r="F10" s="4"/>
      <c r="G10" s="4"/>
      <c r="H10" s="4"/>
      <c r="I10" s="4"/>
      <c r="J10" s="4"/>
    </row>
    <row r="11" spans="4:8" ht="12.75">
      <c r="D11" s="59" t="s">
        <v>20</v>
      </c>
      <c r="E11" s="59"/>
      <c r="F11" s="59"/>
      <c r="G11" s="59"/>
      <c r="H11" s="59"/>
    </row>
    <row r="12" spans="11:14" ht="12.75">
      <c r="K12" s="64" t="s">
        <v>48</v>
      </c>
      <c r="L12" s="64"/>
      <c r="M12" s="64"/>
      <c r="N12" s="64"/>
    </row>
    <row r="13" spans="2:14" ht="12.75">
      <c r="B13" s="5" t="s">
        <v>1</v>
      </c>
      <c r="C13" s="5" t="s">
        <v>2</v>
      </c>
      <c r="D13" s="6">
        <v>0.75</v>
      </c>
      <c r="E13" s="6" t="s">
        <v>37</v>
      </c>
      <c r="F13" s="7">
        <v>0.004</v>
      </c>
      <c r="G13" s="5" t="s">
        <v>35</v>
      </c>
      <c r="H13" s="6">
        <v>0.05</v>
      </c>
      <c r="I13" s="6">
        <v>0.06</v>
      </c>
      <c r="J13" s="6">
        <v>0.02</v>
      </c>
      <c r="K13" s="5" t="s">
        <v>36</v>
      </c>
      <c r="L13" s="6" t="s">
        <v>38</v>
      </c>
      <c r="M13" s="8" t="s">
        <v>33</v>
      </c>
      <c r="N13" s="5" t="s">
        <v>4</v>
      </c>
    </row>
    <row r="14" spans="2:14" ht="12.75">
      <c r="B14" s="5" t="s">
        <v>5</v>
      </c>
      <c r="C14" s="5" t="s">
        <v>6</v>
      </c>
      <c r="D14" s="5" t="s">
        <v>24</v>
      </c>
      <c r="E14" s="5" t="s">
        <v>25</v>
      </c>
      <c r="F14" s="9" t="s">
        <v>26</v>
      </c>
      <c r="G14" s="9" t="s">
        <v>27</v>
      </c>
      <c r="H14" s="10" t="s">
        <v>34</v>
      </c>
      <c r="I14" s="10" t="s">
        <v>3</v>
      </c>
      <c r="J14" s="10" t="s">
        <v>41</v>
      </c>
      <c r="K14" s="10" t="s">
        <v>28</v>
      </c>
      <c r="L14" s="10" t="s">
        <v>39</v>
      </c>
      <c r="M14" s="8" t="s">
        <v>32</v>
      </c>
      <c r="N14" s="6">
        <v>1</v>
      </c>
    </row>
    <row r="15" spans="2:14" ht="12.75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2:14" ht="12.75">
      <c r="B16" s="5" t="s">
        <v>7</v>
      </c>
      <c r="C16" s="5">
        <v>358</v>
      </c>
      <c r="D16" s="5">
        <v>439766</v>
      </c>
      <c r="E16" s="11" t="s">
        <v>44</v>
      </c>
      <c r="F16" s="5" t="s">
        <v>46</v>
      </c>
      <c r="G16" s="5">
        <v>3587</v>
      </c>
      <c r="H16" s="5">
        <v>17935</v>
      </c>
      <c r="I16" s="5">
        <v>43043</v>
      </c>
      <c r="J16" s="5"/>
      <c r="K16" s="5">
        <v>35869</v>
      </c>
      <c r="L16" s="5">
        <v>38738</v>
      </c>
      <c r="M16" s="5">
        <v>27000</v>
      </c>
      <c r="N16" s="5">
        <v>612682</v>
      </c>
    </row>
    <row r="17" spans="2:14" ht="12.75">
      <c r="B17" s="5" t="s">
        <v>8</v>
      </c>
      <c r="C17" s="5">
        <v>46</v>
      </c>
      <c r="D17" s="5">
        <v>56506</v>
      </c>
      <c r="E17" s="5"/>
      <c r="F17" s="5" t="s">
        <v>47</v>
      </c>
      <c r="G17" s="5"/>
      <c r="H17" s="5">
        <v>8967</v>
      </c>
      <c r="I17" s="5"/>
      <c r="J17" s="5">
        <v>7174</v>
      </c>
      <c r="K17" s="5"/>
      <c r="L17" s="5"/>
      <c r="M17" s="5">
        <v>18000</v>
      </c>
      <c r="N17" s="5">
        <v>91795</v>
      </c>
    </row>
    <row r="18" spans="2:14" ht="12.75">
      <c r="B18" s="5" t="s">
        <v>9</v>
      </c>
      <c r="C18" s="5">
        <v>34</v>
      </c>
      <c r="D18" s="5">
        <v>41766</v>
      </c>
      <c r="E18" s="5"/>
      <c r="F18" s="5"/>
      <c r="G18" s="5"/>
      <c r="H18" s="5">
        <v>8967</v>
      </c>
      <c r="I18" s="5"/>
      <c r="J18" s="5">
        <v>7174</v>
      </c>
      <c r="K18" s="5"/>
      <c r="L18" s="5"/>
      <c r="M18" s="5"/>
      <c r="N18" s="5">
        <v>57907</v>
      </c>
    </row>
    <row r="19" spans="2:14" ht="12.75">
      <c r="B19" s="12" t="s">
        <v>15</v>
      </c>
      <c r="C19" s="12">
        <v>438</v>
      </c>
      <c r="D19" s="12">
        <v>538038</v>
      </c>
      <c r="E19" s="12">
        <v>5022</v>
      </c>
      <c r="F19" s="12" t="s">
        <v>45</v>
      </c>
      <c r="G19" s="12">
        <v>3587</v>
      </c>
      <c r="H19" s="12">
        <v>35869</v>
      </c>
      <c r="I19" s="12">
        <v>43043</v>
      </c>
      <c r="J19" s="12">
        <v>14348</v>
      </c>
      <c r="K19" s="12">
        <v>35869</v>
      </c>
      <c r="L19" s="12">
        <v>38738</v>
      </c>
      <c r="M19" s="12">
        <v>45000</v>
      </c>
      <c r="N19" s="12">
        <v>762384</v>
      </c>
    </row>
    <row r="20" spans="2:14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.75">
      <c r="B21" s="5"/>
      <c r="C21" s="5"/>
      <c r="D21" s="5"/>
      <c r="E21" s="5"/>
      <c r="F21" s="5"/>
      <c r="G21" s="13"/>
      <c r="H21" s="5"/>
      <c r="I21" s="5" t="s">
        <v>50</v>
      </c>
      <c r="J21" s="5"/>
      <c r="K21" s="5"/>
      <c r="L21" s="5"/>
      <c r="M21" s="5"/>
      <c r="N21" s="5"/>
    </row>
    <row r="22" spans="2:14" ht="12.75">
      <c r="B22" s="5"/>
      <c r="C22" s="5"/>
      <c r="D22" s="5"/>
      <c r="E22" s="12" t="s">
        <v>10</v>
      </c>
      <c r="F22" s="12"/>
      <c r="G22" s="12"/>
      <c r="H22" s="5"/>
      <c r="I22" s="5"/>
      <c r="J22" s="5"/>
      <c r="K22" s="5"/>
      <c r="L22" s="5"/>
      <c r="M22" s="5"/>
      <c r="N22" s="5"/>
    </row>
    <row r="23" spans="2:1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12.75">
      <c r="B24" s="12" t="s">
        <v>1</v>
      </c>
      <c r="C24" s="68" t="s">
        <v>11</v>
      </c>
      <c r="D24" s="70" t="s">
        <v>12</v>
      </c>
      <c r="E24" s="70" t="s">
        <v>16</v>
      </c>
      <c r="F24" s="70" t="s">
        <v>17</v>
      </c>
      <c r="G24" s="14" t="s">
        <v>18</v>
      </c>
      <c r="H24" s="12" t="s">
        <v>14</v>
      </c>
      <c r="I24" s="12" t="s">
        <v>13</v>
      </c>
      <c r="J24" s="12"/>
      <c r="K24" s="12"/>
      <c r="L24" s="12" t="s">
        <v>29</v>
      </c>
      <c r="M24" s="12" t="s">
        <v>21</v>
      </c>
      <c r="N24" s="12" t="s">
        <v>23</v>
      </c>
    </row>
    <row r="25" spans="2:14" ht="12.75">
      <c r="B25" s="12" t="s">
        <v>5</v>
      </c>
      <c r="C25" s="69"/>
      <c r="D25" s="71"/>
      <c r="E25" s="71"/>
      <c r="F25" s="71"/>
      <c r="G25" s="15">
        <v>325</v>
      </c>
      <c r="H25" s="12" t="s">
        <v>19</v>
      </c>
      <c r="I25" s="12" t="s">
        <v>42</v>
      </c>
      <c r="J25" s="12"/>
      <c r="K25" s="12"/>
      <c r="L25" s="12" t="s">
        <v>30</v>
      </c>
      <c r="M25" s="12" t="s">
        <v>22</v>
      </c>
      <c r="N25" s="12" t="s">
        <v>43</v>
      </c>
    </row>
    <row r="26" spans="2:14" ht="12.7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2:14" ht="12.75">
      <c r="B27" s="5" t="s">
        <v>7</v>
      </c>
      <c r="C27" s="5">
        <v>612682</v>
      </c>
      <c r="D27" s="5"/>
      <c r="E27" s="5">
        <v>4785</v>
      </c>
      <c r="F27" s="5">
        <v>8950</v>
      </c>
      <c r="G27" s="5">
        <v>3575</v>
      </c>
      <c r="H27" s="5">
        <v>11088</v>
      </c>
      <c r="I27" s="5">
        <v>126208</v>
      </c>
      <c r="J27" s="5"/>
      <c r="K27" s="5"/>
      <c r="L27" s="5">
        <v>767288</v>
      </c>
      <c r="M27" s="5">
        <v>4816</v>
      </c>
      <c r="N27" s="5">
        <v>772104</v>
      </c>
    </row>
    <row r="28" spans="2:14" ht="12.75">
      <c r="B28" s="5" t="s">
        <v>8</v>
      </c>
      <c r="C28" s="5">
        <v>91795</v>
      </c>
      <c r="D28" s="5"/>
      <c r="E28" s="5"/>
      <c r="F28" s="5">
        <v>1150</v>
      </c>
      <c r="G28" s="5"/>
      <c r="H28" s="5">
        <v>1080</v>
      </c>
      <c r="I28" s="5">
        <v>22304</v>
      </c>
      <c r="J28" s="5"/>
      <c r="K28" s="5"/>
      <c r="L28" s="5">
        <v>116329</v>
      </c>
      <c r="M28" s="5">
        <v>14448</v>
      </c>
      <c r="N28" s="5">
        <v>130777</v>
      </c>
    </row>
    <row r="29" spans="2:14" ht="12.75">
      <c r="B29" s="5" t="s">
        <v>9</v>
      </c>
      <c r="C29" s="5">
        <v>57907</v>
      </c>
      <c r="D29" s="5">
        <v>56316</v>
      </c>
      <c r="E29" s="5"/>
      <c r="F29" s="5">
        <v>850</v>
      </c>
      <c r="G29" s="5"/>
      <c r="H29" s="5">
        <v>1440</v>
      </c>
      <c r="I29" s="5">
        <v>10880</v>
      </c>
      <c r="J29" s="5"/>
      <c r="K29" s="5"/>
      <c r="L29" s="5">
        <v>127393</v>
      </c>
      <c r="M29" s="5"/>
      <c r="N29" s="5">
        <v>127393</v>
      </c>
    </row>
    <row r="30" spans="2:14" ht="12.75">
      <c r="B30" s="12" t="s">
        <v>15</v>
      </c>
      <c r="C30" s="12">
        <v>762384</v>
      </c>
      <c r="D30" s="12">
        <v>56316</v>
      </c>
      <c r="E30" s="12">
        <v>4785</v>
      </c>
      <c r="F30" s="12">
        <v>10950</v>
      </c>
      <c r="G30" s="12">
        <v>3575</v>
      </c>
      <c r="H30" s="12">
        <v>13608</v>
      </c>
      <c r="I30" s="12">
        <v>159392</v>
      </c>
      <c r="J30" s="12"/>
      <c r="K30" s="12"/>
      <c r="L30" s="12">
        <v>1011010</v>
      </c>
      <c r="M30" s="12">
        <v>19264</v>
      </c>
      <c r="N30" s="12">
        <v>1030274</v>
      </c>
    </row>
    <row r="31" spans="2:14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mergeCells count="10">
    <mergeCell ref="D7:I7"/>
    <mergeCell ref="D9:I9"/>
    <mergeCell ref="D11:H11"/>
    <mergeCell ref="B26:N26"/>
    <mergeCell ref="K12:N12"/>
    <mergeCell ref="B15:N15"/>
    <mergeCell ref="C24:C25"/>
    <mergeCell ref="D24:D25"/>
    <mergeCell ref="E24:E25"/>
    <mergeCell ref="F24:F2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8"/>
  <sheetViews>
    <sheetView zoomScalePageLayoutView="0" workbookViewId="0" topLeftCell="A37">
      <selection activeCell="A33" sqref="A33"/>
    </sheetView>
  </sheetViews>
  <sheetFormatPr defaultColWidth="9.140625" defaultRowHeight="12.75"/>
  <cols>
    <col min="5" max="5" width="11.421875" style="0" customWidth="1"/>
    <col min="6" max="6" width="8.57421875" style="0" customWidth="1"/>
    <col min="9" max="9" width="10.140625" style="0" customWidth="1"/>
    <col min="12" max="12" width="12.57421875" style="0" customWidth="1"/>
  </cols>
  <sheetData>
    <row r="3" spans="3:12" ht="12.75">
      <c r="C3" s="59" t="s">
        <v>0</v>
      </c>
      <c r="D3" s="59"/>
      <c r="E3" s="59"/>
      <c r="F3" s="59"/>
      <c r="G3" s="59"/>
      <c r="H3" s="59"/>
      <c r="I3" s="1"/>
      <c r="J3" t="s">
        <v>31</v>
      </c>
      <c r="L3" s="2"/>
    </row>
    <row r="4" spans="10:13" ht="12.75">
      <c r="J4" t="s">
        <v>49</v>
      </c>
      <c r="K4" s="3"/>
      <c r="L4" s="3"/>
      <c r="M4" s="3"/>
    </row>
    <row r="5" spans="3:9" ht="12.75">
      <c r="C5" s="59" t="s">
        <v>51</v>
      </c>
      <c r="D5" s="60"/>
      <c r="E5" s="60"/>
      <c r="F5" s="60"/>
      <c r="G5" s="60"/>
      <c r="H5" s="60"/>
      <c r="I5" s="4"/>
    </row>
    <row r="6" spans="3:9" ht="12.75">
      <c r="C6" s="1"/>
      <c r="D6" s="4"/>
      <c r="E6" s="4"/>
      <c r="F6" s="4"/>
      <c r="G6" s="4"/>
      <c r="H6" s="4"/>
      <c r="I6" s="4"/>
    </row>
    <row r="7" spans="3:10" ht="12.75">
      <c r="C7" s="59" t="s">
        <v>20</v>
      </c>
      <c r="D7" s="59"/>
      <c r="E7" s="59"/>
      <c r="F7" s="59"/>
      <c r="G7" s="59"/>
      <c r="J7" t="s">
        <v>63</v>
      </c>
    </row>
    <row r="8" spans="10:13" ht="12.75">
      <c r="J8" s="64"/>
      <c r="K8" s="64"/>
      <c r="L8" s="64"/>
      <c r="M8" s="64"/>
    </row>
    <row r="9" spans="1:13" ht="12.75">
      <c r="A9" s="5" t="s">
        <v>1</v>
      </c>
      <c r="B9" s="5" t="s">
        <v>2</v>
      </c>
      <c r="C9" s="6">
        <v>0.75</v>
      </c>
      <c r="D9" s="6" t="s">
        <v>37</v>
      </c>
      <c r="E9" s="7">
        <v>0.004</v>
      </c>
      <c r="F9" s="5" t="s">
        <v>35</v>
      </c>
      <c r="G9" s="6">
        <v>0.05</v>
      </c>
      <c r="H9" s="6">
        <v>0.06</v>
      </c>
      <c r="I9" s="6">
        <v>0.02</v>
      </c>
      <c r="J9" s="5" t="s">
        <v>36</v>
      </c>
      <c r="K9" s="6" t="s">
        <v>38</v>
      </c>
      <c r="L9" s="8" t="s">
        <v>33</v>
      </c>
      <c r="M9" s="5" t="s">
        <v>4</v>
      </c>
    </row>
    <row r="10" spans="1:13" ht="12.75">
      <c r="A10" s="5" t="s">
        <v>5</v>
      </c>
      <c r="B10" s="5" t="s">
        <v>6</v>
      </c>
      <c r="C10" s="5" t="s">
        <v>24</v>
      </c>
      <c r="D10" s="5" t="s">
        <v>25</v>
      </c>
      <c r="E10" s="9" t="s">
        <v>26</v>
      </c>
      <c r="F10" s="9" t="s">
        <v>27</v>
      </c>
      <c r="G10" s="10" t="s">
        <v>34</v>
      </c>
      <c r="H10" s="10" t="s">
        <v>3</v>
      </c>
      <c r="I10" s="10" t="s">
        <v>41</v>
      </c>
      <c r="J10" s="10" t="s">
        <v>28</v>
      </c>
      <c r="K10" s="10" t="s">
        <v>39</v>
      </c>
      <c r="L10" s="8" t="s">
        <v>32</v>
      </c>
      <c r="M10" s="6">
        <v>1</v>
      </c>
    </row>
    <row r="11" spans="1:13" ht="12.7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3" ht="12.75">
      <c r="A12" s="5" t="s">
        <v>7</v>
      </c>
      <c r="B12" s="5">
        <v>374</v>
      </c>
      <c r="C12" s="5">
        <v>497590</v>
      </c>
      <c r="D12" s="11" t="s">
        <v>62</v>
      </c>
      <c r="E12" s="5" t="s">
        <v>61</v>
      </c>
      <c r="F12" s="5">
        <v>4089</v>
      </c>
      <c r="G12" s="5">
        <v>20445</v>
      </c>
      <c r="H12" s="5">
        <v>49067</v>
      </c>
      <c r="I12" s="5"/>
      <c r="J12" s="5">
        <v>40889</v>
      </c>
      <c r="K12" s="5">
        <v>44161</v>
      </c>
      <c r="L12" s="5">
        <v>27000</v>
      </c>
      <c r="M12" s="5">
        <v>692237</v>
      </c>
    </row>
    <row r="13" spans="1:13" ht="12.75">
      <c r="A13" s="5" t="s">
        <v>8</v>
      </c>
      <c r="B13" s="5">
        <v>48</v>
      </c>
      <c r="C13" s="5">
        <v>63862</v>
      </c>
      <c r="D13" s="5"/>
      <c r="E13" s="5"/>
      <c r="F13" s="5"/>
      <c r="G13" s="5">
        <v>10222</v>
      </c>
      <c r="H13" s="5"/>
      <c r="I13" s="5">
        <v>8178</v>
      </c>
      <c r="J13" s="5"/>
      <c r="K13" s="5"/>
      <c r="L13" s="5">
        <v>18000</v>
      </c>
      <c r="M13" s="5">
        <v>100262</v>
      </c>
    </row>
    <row r="14" spans="1:13" ht="12.75">
      <c r="A14" s="5" t="s">
        <v>9</v>
      </c>
      <c r="B14" s="5">
        <v>39</v>
      </c>
      <c r="C14" s="5">
        <v>51888</v>
      </c>
      <c r="D14" s="5"/>
      <c r="E14" s="5"/>
      <c r="F14" s="5"/>
      <c r="G14" s="5">
        <v>10222</v>
      </c>
      <c r="H14" s="5"/>
      <c r="I14" s="5">
        <v>8178</v>
      </c>
      <c r="J14" s="5"/>
      <c r="K14" s="5"/>
      <c r="L14" s="5"/>
      <c r="M14" s="5">
        <v>70288</v>
      </c>
    </row>
    <row r="15" spans="1:13" ht="12.75">
      <c r="A15" s="12" t="s">
        <v>15</v>
      </c>
      <c r="B15" s="12">
        <f>SUM(B12:B14)</f>
        <v>461</v>
      </c>
      <c r="C15" s="12">
        <v>613340</v>
      </c>
      <c r="D15" s="12">
        <v>5725</v>
      </c>
      <c r="E15" s="12">
        <v>3271</v>
      </c>
      <c r="F15" s="12">
        <v>4089</v>
      </c>
      <c r="G15" s="12">
        <v>40889</v>
      </c>
      <c r="H15" s="12">
        <v>49067</v>
      </c>
      <c r="I15" s="12">
        <v>16356</v>
      </c>
      <c r="J15" s="12">
        <v>40889</v>
      </c>
      <c r="K15" s="12">
        <v>44161</v>
      </c>
      <c r="L15" s="12">
        <v>45000</v>
      </c>
      <c r="M15" s="12">
        <v>862787</v>
      </c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13"/>
      <c r="G17" s="5"/>
      <c r="H17" s="5" t="s">
        <v>50</v>
      </c>
      <c r="I17" s="5"/>
      <c r="J17" s="5"/>
      <c r="K17" s="5"/>
      <c r="L17" s="5"/>
      <c r="M17" s="5"/>
    </row>
    <row r="18" spans="1:13" ht="12.75">
      <c r="A18" s="5"/>
      <c r="B18" s="5"/>
      <c r="C18" s="5"/>
      <c r="D18" s="12" t="s">
        <v>10</v>
      </c>
      <c r="E18" s="12"/>
      <c r="F18" s="12"/>
      <c r="G18" s="5"/>
      <c r="H18" s="5"/>
      <c r="I18" s="5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12" t="s">
        <v>1</v>
      </c>
      <c r="B20" s="68" t="s">
        <v>11</v>
      </c>
      <c r="C20" s="70" t="s">
        <v>12</v>
      </c>
      <c r="D20" s="70" t="s">
        <v>16</v>
      </c>
      <c r="E20" s="70" t="s">
        <v>17</v>
      </c>
      <c r="F20" s="14"/>
      <c r="G20" s="12" t="s">
        <v>14</v>
      </c>
      <c r="H20" s="12" t="s">
        <v>13</v>
      </c>
      <c r="I20" s="12" t="s">
        <v>55</v>
      </c>
      <c r="J20" s="12" t="s">
        <v>54</v>
      </c>
      <c r="K20" s="12" t="s">
        <v>56</v>
      </c>
      <c r="L20" s="12" t="s">
        <v>58</v>
      </c>
      <c r="M20" s="12" t="s">
        <v>23</v>
      </c>
    </row>
    <row r="21" spans="1:13" ht="12.75">
      <c r="A21" s="12" t="s">
        <v>5</v>
      </c>
      <c r="B21" s="69"/>
      <c r="C21" s="71"/>
      <c r="D21" s="71"/>
      <c r="E21" s="71"/>
      <c r="F21" s="15"/>
      <c r="G21" s="12" t="s">
        <v>19</v>
      </c>
      <c r="H21" s="12" t="s">
        <v>52</v>
      </c>
      <c r="I21" s="12" t="s">
        <v>30</v>
      </c>
      <c r="J21" s="12" t="s">
        <v>22</v>
      </c>
      <c r="K21" s="12" t="s">
        <v>60</v>
      </c>
      <c r="L21" s="12" t="s">
        <v>59</v>
      </c>
      <c r="M21" s="12" t="s">
        <v>57</v>
      </c>
    </row>
    <row r="22" spans="1:13" ht="12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2.75">
      <c r="A23" s="5" t="s">
        <v>7</v>
      </c>
      <c r="B23" s="5">
        <v>692237</v>
      </c>
      <c r="C23" s="5"/>
      <c r="D23" s="5">
        <v>4350</v>
      </c>
      <c r="E23" s="5">
        <v>9350</v>
      </c>
      <c r="F23" s="5"/>
      <c r="G23" s="5">
        <v>11808</v>
      </c>
      <c r="H23" s="5">
        <v>134560</v>
      </c>
      <c r="I23" s="5">
        <f>SUM(B23:H23)</f>
        <v>852305</v>
      </c>
      <c r="J23" s="5">
        <v>7440</v>
      </c>
      <c r="K23" s="5">
        <f>SUM(I23:J23)</f>
        <v>859745</v>
      </c>
      <c r="L23" s="5">
        <v>25812</v>
      </c>
      <c r="M23" s="5">
        <f>SUM(K23:L23)</f>
        <v>885557</v>
      </c>
    </row>
    <row r="24" spans="1:13" ht="12.75">
      <c r="A24" s="5" t="s">
        <v>8</v>
      </c>
      <c r="B24" s="5">
        <v>100262</v>
      </c>
      <c r="C24" s="5"/>
      <c r="D24" s="5"/>
      <c r="E24" s="5">
        <v>1200</v>
      </c>
      <c r="F24" s="5"/>
      <c r="G24" s="5">
        <v>1512</v>
      </c>
      <c r="H24" s="5">
        <v>24360</v>
      </c>
      <c r="I24" s="5">
        <f>SUM(B24:H24)</f>
        <v>127334</v>
      </c>
      <c r="J24" s="5">
        <v>14840</v>
      </c>
      <c r="K24" s="5">
        <f>SUM(I24:J24)</f>
        <v>142174</v>
      </c>
      <c r="L24" s="5"/>
      <c r="M24" s="5">
        <f>SUM(K24:L24)</f>
        <v>142174</v>
      </c>
    </row>
    <row r="25" spans="1:13" ht="12.75">
      <c r="A25" s="5" t="s">
        <v>9</v>
      </c>
      <c r="B25" s="5">
        <v>70288</v>
      </c>
      <c r="C25" s="5">
        <v>56990</v>
      </c>
      <c r="D25" s="5"/>
      <c r="E25" s="5">
        <v>975</v>
      </c>
      <c r="F25" s="5"/>
      <c r="G25" s="5">
        <v>1800</v>
      </c>
      <c r="H25" s="5">
        <v>21460</v>
      </c>
      <c r="I25" s="5">
        <f>SUM(B25:H25)</f>
        <v>151513</v>
      </c>
      <c r="J25" s="5"/>
      <c r="K25" s="5">
        <f>SUM(I25:J25)</f>
        <v>151513</v>
      </c>
      <c r="L25" s="5"/>
      <c r="M25" s="5">
        <f>SUM(K25:L25)</f>
        <v>151513</v>
      </c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 t="s">
        <v>53</v>
      </c>
      <c r="B27" s="12">
        <f aca="true" t="shared" si="0" ref="B27:H27">SUM(B23:B26)</f>
        <v>862787</v>
      </c>
      <c r="C27" s="12">
        <f t="shared" si="0"/>
        <v>56990</v>
      </c>
      <c r="D27" s="12">
        <f t="shared" si="0"/>
        <v>4350</v>
      </c>
      <c r="E27" s="12">
        <f t="shared" si="0"/>
        <v>11525</v>
      </c>
      <c r="F27" s="12"/>
      <c r="G27" s="12">
        <f t="shared" si="0"/>
        <v>15120</v>
      </c>
      <c r="H27" s="12">
        <f t="shared" si="0"/>
        <v>180380</v>
      </c>
      <c r="I27" s="12">
        <f>SUM(B27:H27)</f>
        <v>1131152</v>
      </c>
      <c r="J27" s="12">
        <v>22280</v>
      </c>
      <c r="K27" s="12">
        <f>SUM(K23:K26)</f>
        <v>1153432</v>
      </c>
      <c r="L27" s="12">
        <f>SUM(L23:L26)</f>
        <v>25812</v>
      </c>
      <c r="M27" s="12">
        <f>SUM(K27:L27)</f>
        <v>1179244</v>
      </c>
    </row>
    <row r="34" spans="3:12" ht="12.75">
      <c r="C34" s="59" t="s">
        <v>0</v>
      </c>
      <c r="D34" s="59"/>
      <c r="E34" s="59"/>
      <c r="F34" s="59"/>
      <c r="G34" s="59"/>
      <c r="H34" s="59"/>
      <c r="I34" s="1"/>
      <c r="J34" t="s">
        <v>31</v>
      </c>
      <c r="L34" s="2"/>
    </row>
    <row r="35" spans="10:13" ht="12.75">
      <c r="J35" t="s">
        <v>49</v>
      </c>
      <c r="K35" s="3"/>
      <c r="L35" s="3"/>
      <c r="M35" s="3"/>
    </row>
    <row r="36" spans="3:9" ht="12.75">
      <c r="C36" s="59" t="s">
        <v>51</v>
      </c>
      <c r="D36" s="60"/>
      <c r="E36" s="60"/>
      <c r="F36" s="60"/>
      <c r="G36" s="60"/>
      <c r="H36" s="60"/>
      <c r="I36" s="4"/>
    </row>
    <row r="37" spans="3:9" ht="12.75">
      <c r="C37" s="1"/>
      <c r="D37" s="4"/>
      <c r="E37" s="4"/>
      <c r="F37" s="4"/>
      <c r="G37" s="4"/>
      <c r="H37" s="4"/>
      <c r="I37" s="4"/>
    </row>
    <row r="38" spans="3:8" ht="12.75">
      <c r="C38" s="59" t="s">
        <v>20</v>
      </c>
      <c r="D38" s="59"/>
      <c r="E38" s="59"/>
      <c r="F38" s="59"/>
      <c r="G38" s="59"/>
      <c r="H38" t="s">
        <v>66</v>
      </c>
    </row>
    <row r="39" spans="10:13" ht="12.75">
      <c r="J39" s="64"/>
      <c r="K39" s="64"/>
      <c r="L39" s="64"/>
      <c r="M39" s="64"/>
    </row>
    <row r="40" spans="1:13" ht="12.75">
      <c r="A40" s="5" t="s">
        <v>1</v>
      </c>
      <c r="B40" s="5" t="s">
        <v>2</v>
      </c>
      <c r="C40" s="6">
        <v>0.75</v>
      </c>
      <c r="D40" s="6" t="s">
        <v>37</v>
      </c>
      <c r="E40" s="7">
        <v>0.004</v>
      </c>
      <c r="F40" s="5" t="s">
        <v>35</v>
      </c>
      <c r="G40" s="6">
        <v>0.05</v>
      </c>
      <c r="H40" s="6">
        <v>0.06</v>
      </c>
      <c r="I40" s="6">
        <v>0.02</v>
      </c>
      <c r="J40" s="5" t="s">
        <v>36</v>
      </c>
      <c r="K40" s="6" t="s">
        <v>38</v>
      </c>
      <c r="L40" s="8" t="s">
        <v>33</v>
      </c>
      <c r="M40" s="5" t="s">
        <v>4</v>
      </c>
    </row>
    <row r="41" spans="1:13" ht="12.75">
      <c r="A41" s="5" t="s">
        <v>5</v>
      </c>
      <c r="B41" s="5" t="s">
        <v>6</v>
      </c>
      <c r="C41" s="5" t="s">
        <v>24</v>
      </c>
      <c r="D41" s="5" t="s">
        <v>25</v>
      </c>
      <c r="E41" s="9" t="s">
        <v>26</v>
      </c>
      <c r="F41" s="9" t="s">
        <v>27</v>
      </c>
      <c r="G41" s="10" t="s">
        <v>34</v>
      </c>
      <c r="H41" s="10" t="s">
        <v>3</v>
      </c>
      <c r="I41" s="10" t="s">
        <v>41</v>
      </c>
      <c r="J41" s="10" t="s">
        <v>28</v>
      </c>
      <c r="K41" s="10" t="s">
        <v>39</v>
      </c>
      <c r="L41" s="8" t="s">
        <v>32</v>
      </c>
      <c r="M41" s="6">
        <v>1</v>
      </c>
    </row>
    <row r="42" spans="1:13" ht="12.7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12.75">
      <c r="A43" s="5" t="s">
        <v>7</v>
      </c>
      <c r="B43" s="5">
        <v>374</v>
      </c>
      <c r="C43" s="5">
        <v>519732</v>
      </c>
      <c r="D43" s="11" t="s">
        <v>64</v>
      </c>
      <c r="E43" s="5" t="s">
        <v>65</v>
      </c>
      <c r="F43" s="5">
        <v>4271</v>
      </c>
      <c r="G43" s="5">
        <v>21355</v>
      </c>
      <c r="H43" s="5">
        <v>51250</v>
      </c>
      <c r="I43" s="5"/>
      <c r="J43" s="5">
        <v>42709</v>
      </c>
      <c r="K43" s="5">
        <v>46125</v>
      </c>
      <c r="L43" s="5">
        <v>27000</v>
      </c>
      <c r="M43" s="5">
        <v>721838</v>
      </c>
    </row>
    <row r="44" spans="1:13" ht="12.75">
      <c r="A44" s="5" t="s">
        <v>8</v>
      </c>
      <c r="B44" s="5">
        <v>48</v>
      </c>
      <c r="C44" s="5">
        <v>66704</v>
      </c>
      <c r="D44" s="5"/>
      <c r="E44" s="5"/>
      <c r="F44" s="5"/>
      <c r="G44" s="5">
        <v>10677</v>
      </c>
      <c r="H44" s="5"/>
      <c r="I44" s="5">
        <v>8542</v>
      </c>
      <c r="J44" s="5"/>
      <c r="K44" s="5"/>
      <c r="L44" s="5">
        <v>18000</v>
      </c>
      <c r="M44" s="5">
        <v>103923</v>
      </c>
    </row>
    <row r="45" spans="1:13" ht="12.75">
      <c r="A45" s="5" t="s">
        <v>9</v>
      </c>
      <c r="B45" s="5">
        <v>39</v>
      </c>
      <c r="C45" s="5">
        <v>54197</v>
      </c>
      <c r="D45" s="5"/>
      <c r="E45" s="5"/>
      <c r="F45" s="5"/>
      <c r="G45" s="5">
        <v>10677</v>
      </c>
      <c r="H45" s="5"/>
      <c r="I45" s="5">
        <v>8542</v>
      </c>
      <c r="J45" s="5"/>
      <c r="K45" s="5"/>
      <c r="L45" s="5"/>
      <c r="M45" s="5">
        <v>73416</v>
      </c>
    </row>
    <row r="46" spans="1:13" ht="12.75">
      <c r="A46" s="12" t="s">
        <v>15</v>
      </c>
      <c r="B46" s="12">
        <f>SUM(B43:B45)</f>
        <v>461</v>
      </c>
      <c r="C46" s="12">
        <f>SUM(C43:C45)</f>
        <v>640633</v>
      </c>
      <c r="D46" s="12">
        <v>5979</v>
      </c>
      <c r="E46" s="12">
        <v>3417</v>
      </c>
      <c r="F46" s="12">
        <v>4271</v>
      </c>
      <c r="G46" s="12">
        <f>SUM(G43:G45)</f>
        <v>42709</v>
      </c>
      <c r="H46" s="12">
        <v>51250</v>
      </c>
      <c r="I46" s="12">
        <f>SUM(I43:I45)</f>
        <v>17084</v>
      </c>
      <c r="J46" s="12">
        <v>42709</v>
      </c>
      <c r="K46" s="12">
        <v>46125</v>
      </c>
      <c r="L46" s="12">
        <v>45000</v>
      </c>
      <c r="M46" s="12">
        <f>SUM(M43:M45)</f>
        <v>899177</v>
      </c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13"/>
      <c r="G48" s="5"/>
      <c r="H48" s="5" t="s">
        <v>50</v>
      </c>
      <c r="I48" s="5"/>
      <c r="J48" s="5"/>
      <c r="K48" s="5"/>
      <c r="L48" s="5"/>
      <c r="M48" s="5"/>
    </row>
    <row r="49" spans="1:13" ht="12.75">
      <c r="A49" s="5"/>
      <c r="B49" s="5"/>
      <c r="C49" s="5"/>
      <c r="D49" s="12" t="s">
        <v>10</v>
      </c>
      <c r="E49" s="12"/>
      <c r="F49" s="12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12" t="s">
        <v>1</v>
      </c>
      <c r="B51" s="68" t="s">
        <v>11</v>
      </c>
      <c r="C51" s="70" t="s">
        <v>12</v>
      </c>
      <c r="D51" s="70" t="s">
        <v>16</v>
      </c>
      <c r="E51" s="70" t="s">
        <v>17</v>
      </c>
      <c r="F51" s="14"/>
      <c r="G51" s="12" t="s">
        <v>14</v>
      </c>
      <c r="H51" s="12" t="s">
        <v>13</v>
      </c>
      <c r="I51" s="12" t="s">
        <v>55</v>
      </c>
      <c r="J51" s="12" t="s">
        <v>54</v>
      </c>
      <c r="K51" s="12" t="s">
        <v>56</v>
      </c>
      <c r="L51" s="12" t="s">
        <v>58</v>
      </c>
      <c r="M51" s="12" t="s">
        <v>23</v>
      </c>
    </row>
    <row r="52" spans="1:13" ht="12.75">
      <c r="A52" s="12" t="s">
        <v>5</v>
      </c>
      <c r="B52" s="69"/>
      <c r="C52" s="71"/>
      <c r="D52" s="71"/>
      <c r="E52" s="71"/>
      <c r="F52" s="15"/>
      <c r="G52" s="12" t="s">
        <v>19</v>
      </c>
      <c r="H52" s="12" t="s">
        <v>52</v>
      </c>
      <c r="I52" s="12" t="s">
        <v>30</v>
      </c>
      <c r="J52" s="12" t="s">
        <v>22</v>
      </c>
      <c r="K52" s="12" t="s">
        <v>60</v>
      </c>
      <c r="L52" s="12" t="s">
        <v>59</v>
      </c>
      <c r="M52" s="12" t="s">
        <v>57</v>
      </c>
    </row>
    <row r="53" spans="1:13" ht="12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</row>
    <row r="54" spans="1:13" ht="12.75">
      <c r="A54" s="5" t="s">
        <v>7</v>
      </c>
      <c r="B54" s="5">
        <v>721838</v>
      </c>
      <c r="C54" s="5"/>
      <c r="D54" s="5">
        <v>4350</v>
      </c>
      <c r="E54" s="5">
        <v>9350</v>
      </c>
      <c r="F54" s="5"/>
      <c r="G54" s="5">
        <v>11808</v>
      </c>
      <c r="H54" s="5">
        <v>141056</v>
      </c>
      <c r="I54" s="5">
        <f>SUM(B54:H54)</f>
        <v>888402</v>
      </c>
      <c r="J54" s="5">
        <v>7440</v>
      </c>
      <c r="K54" s="5">
        <f>SUM(I54:J54)</f>
        <v>895842</v>
      </c>
      <c r="L54" s="5">
        <v>26894</v>
      </c>
      <c r="M54" s="5">
        <f>SUM(K54:L54)</f>
        <v>922736</v>
      </c>
    </row>
    <row r="55" spans="1:13" ht="12.75">
      <c r="A55" s="5" t="s">
        <v>8</v>
      </c>
      <c r="B55" s="5">
        <v>103923</v>
      </c>
      <c r="C55" s="5"/>
      <c r="D55" s="5"/>
      <c r="E55" s="5">
        <v>1200</v>
      </c>
      <c r="F55" s="5"/>
      <c r="G55" s="5">
        <v>1512</v>
      </c>
      <c r="H55" s="5">
        <v>25536</v>
      </c>
      <c r="I55" s="5">
        <f>SUM(B55:H55)</f>
        <v>132171</v>
      </c>
      <c r="J55" s="5">
        <v>14840</v>
      </c>
      <c r="K55" s="5">
        <f>SUM(I55:J55)</f>
        <v>147011</v>
      </c>
      <c r="L55" s="5"/>
      <c r="M55" s="5">
        <f>SUM(K55:L55)</f>
        <v>147011</v>
      </c>
    </row>
    <row r="56" spans="1:13" ht="12.75">
      <c r="A56" s="5" t="s">
        <v>9</v>
      </c>
      <c r="B56" s="5">
        <v>73416</v>
      </c>
      <c r="C56" s="5">
        <v>56990</v>
      </c>
      <c r="D56" s="5"/>
      <c r="E56" s="5">
        <v>975</v>
      </c>
      <c r="F56" s="5"/>
      <c r="G56" s="5">
        <v>1800</v>
      </c>
      <c r="H56" s="5">
        <v>22496</v>
      </c>
      <c r="I56" s="5">
        <f>SUM(B56:H56)</f>
        <v>155677</v>
      </c>
      <c r="J56" s="5"/>
      <c r="K56" s="5">
        <f>SUM(I56:J56)</f>
        <v>155677</v>
      </c>
      <c r="L56" s="5"/>
      <c r="M56" s="5">
        <f>SUM(K56:L56)</f>
        <v>155677</v>
      </c>
    </row>
    <row r="57" spans="1:1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2.75">
      <c r="A58" s="12" t="s">
        <v>53</v>
      </c>
      <c r="B58" s="12">
        <f aca="true" t="shared" si="1" ref="B58:H58">SUM(B54:B57)</f>
        <v>899177</v>
      </c>
      <c r="C58" s="12">
        <f t="shared" si="1"/>
        <v>56990</v>
      </c>
      <c r="D58" s="12">
        <f t="shared" si="1"/>
        <v>4350</v>
      </c>
      <c r="E58" s="12">
        <f t="shared" si="1"/>
        <v>11525</v>
      </c>
      <c r="F58" s="12"/>
      <c r="G58" s="12">
        <f t="shared" si="1"/>
        <v>15120</v>
      </c>
      <c r="H58" s="12">
        <f t="shared" si="1"/>
        <v>189088</v>
      </c>
      <c r="I58" s="12">
        <f>SUM(B58:H58)</f>
        <v>1176250</v>
      </c>
      <c r="J58" s="12">
        <v>22280</v>
      </c>
      <c r="K58" s="12">
        <f>SUM(K54:K57)</f>
        <v>1198530</v>
      </c>
      <c r="L58" s="12">
        <f>SUM(L54:L57)</f>
        <v>26894</v>
      </c>
      <c r="M58" s="12">
        <f>SUM(K58:L58)</f>
        <v>1225424</v>
      </c>
    </row>
  </sheetData>
  <sheetProtection/>
  <mergeCells count="20">
    <mergeCell ref="C3:H3"/>
    <mergeCell ref="C5:H5"/>
    <mergeCell ref="C7:G7"/>
    <mergeCell ref="J8:M8"/>
    <mergeCell ref="A22:M22"/>
    <mergeCell ref="A11:M11"/>
    <mergeCell ref="B20:B21"/>
    <mergeCell ref="C20:C21"/>
    <mergeCell ref="D20:D21"/>
    <mergeCell ref="E20:E21"/>
    <mergeCell ref="A53:M53"/>
    <mergeCell ref="C34:H34"/>
    <mergeCell ref="C36:H36"/>
    <mergeCell ref="C38:G38"/>
    <mergeCell ref="J39:M39"/>
    <mergeCell ref="A42:M42"/>
    <mergeCell ref="B51:B52"/>
    <mergeCell ref="C51:C52"/>
    <mergeCell ref="D51:D52"/>
    <mergeCell ref="E51:E5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4">
      <selection activeCell="I8" sqref="I8"/>
    </sheetView>
  </sheetViews>
  <sheetFormatPr defaultColWidth="9.140625" defaultRowHeight="12.75"/>
  <cols>
    <col min="1" max="1" width="10.28125" style="0" customWidth="1"/>
    <col min="2" max="2" width="9.8515625" style="0" customWidth="1"/>
    <col min="3" max="3" width="8.00390625" style="0" customWidth="1"/>
    <col min="4" max="4" width="10.140625" style="0" customWidth="1"/>
    <col min="5" max="5" width="11.00390625" style="0" customWidth="1"/>
    <col min="6" max="6" width="12.140625" style="0" customWidth="1"/>
    <col min="7" max="7" width="10.00390625" style="0" customWidth="1"/>
    <col min="8" max="8" width="7.00390625" style="0" customWidth="1"/>
    <col min="9" max="9" width="10.8515625" style="0" customWidth="1"/>
    <col min="10" max="10" width="9.7109375" style="0" customWidth="1"/>
    <col min="11" max="11" width="10.421875" style="0" customWidth="1"/>
    <col min="12" max="12" width="7.7109375" style="0" customWidth="1"/>
  </cols>
  <sheetData>
    <row r="3" spans="3:12" ht="12.75">
      <c r="C3" s="59" t="s">
        <v>0</v>
      </c>
      <c r="D3" s="59"/>
      <c r="E3" s="59"/>
      <c r="F3" s="59"/>
      <c r="G3" s="59"/>
      <c r="H3" s="59"/>
      <c r="I3" s="1"/>
      <c r="J3" t="s">
        <v>31</v>
      </c>
      <c r="L3" s="2"/>
    </row>
    <row r="4" spans="3:11" ht="12.75">
      <c r="C4" s="59" t="s">
        <v>86</v>
      </c>
      <c r="D4" s="60"/>
      <c r="E4" s="60"/>
      <c r="F4" s="60"/>
      <c r="G4" s="60"/>
      <c r="H4" s="60"/>
      <c r="I4" s="4"/>
      <c r="K4" t="s">
        <v>88</v>
      </c>
    </row>
    <row r="5" spans="3:9" ht="12.75">
      <c r="C5" s="1"/>
      <c r="D5" s="4"/>
      <c r="E5" s="4"/>
      <c r="F5" s="4"/>
      <c r="G5" s="4"/>
      <c r="H5" s="4"/>
      <c r="I5" s="4"/>
    </row>
    <row r="6" spans="3:9" ht="12.75">
      <c r="C6" s="1"/>
      <c r="D6" s="60" t="s">
        <v>87</v>
      </c>
      <c r="E6" s="60"/>
      <c r="F6" s="60"/>
      <c r="G6" s="60"/>
      <c r="H6" s="4"/>
      <c r="I6" s="4"/>
    </row>
    <row r="7" spans="3:9" ht="12.75">
      <c r="C7" s="1"/>
      <c r="D7" s="4"/>
      <c r="E7" s="4"/>
      <c r="F7" s="4"/>
      <c r="G7" s="4"/>
      <c r="H7" s="4"/>
      <c r="I7" s="4"/>
    </row>
    <row r="8" spans="3:7" ht="12.75">
      <c r="C8" s="26" t="s">
        <v>20</v>
      </c>
      <c r="D8" s="26"/>
      <c r="E8" s="26"/>
      <c r="F8" s="26"/>
      <c r="G8" s="26"/>
    </row>
    <row r="9" spans="10:13" ht="12.75">
      <c r="J9" s="64"/>
      <c r="K9" s="64"/>
      <c r="L9" s="64"/>
      <c r="M9" s="64"/>
    </row>
    <row r="10" spans="1:13" ht="12.75">
      <c r="A10" s="5" t="s">
        <v>1</v>
      </c>
      <c r="B10" s="5" t="s">
        <v>2</v>
      </c>
      <c r="C10" s="6">
        <v>0.82</v>
      </c>
      <c r="D10" s="6" t="s">
        <v>67</v>
      </c>
      <c r="E10" s="7" t="s">
        <v>67</v>
      </c>
      <c r="F10" s="18" t="s">
        <v>74</v>
      </c>
      <c r="G10" s="20" t="s">
        <v>74</v>
      </c>
      <c r="H10" s="6">
        <v>0.05</v>
      </c>
      <c r="I10" s="20" t="s">
        <v>84</v>
      </c>
      <c r="J10" s="5" t="s">
        <v>36</v>
      </c>
      <c r="K10" s="6">
        <v>0.05</v>
      </c>
      <c r="L10" s="8" t="s">
        <v>93</v>
      </c>
      <c r="M10" s="5" t="s">
        <v>4</v>
      </c>
    </row>
    <row r="11" spans="1:13" ht="12.75">
      <c r="A11" s="5" t="s">
        <v>5</v>
      </c>
      <c r="B11" s="5" t="s">
        <v>6</v>
      </c>
      <c r="C11" s="5" t="s">
        <v>24</v>
      </c>
      <c r="D11" s="5" t="s">
        <v>68</v>
      </c>
      <c r="E11" s="9" t="s">
        <v>69</v>
      </c>
      <c r="F11" s="19" t="s">
        <v>75</v>
      </c>
      <c r="G11" s="25" t="s">
        <v>76</v>
      </c>
      <c r="H11" s="10" t="s">
        <v>3</v>
      </c>
      <c r="I11" s="25" t="s">
        <v>79</v>
      </c>
      <c r="J11" s="10" t="s">
        <v>28</v>
      </c>
      <c r="K11" s="10" t="s">
        <v>39</v>
      </c>
      <c r="L11" s="8" t="s">
        <v>32</v>
      </c>
      <c r="M11" s="6">
        <v>1</v>
      </c>
    </row>
    <row r="12" spans="1:13" ht="12.7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1:13" ht="12.75">
      <c r="A13" s="5" t="s">
        <v>90</v>
      </c>
      <c r="B13" s="5">
        <v>387</v>
      </c>
      <c r="C13" s="5">
        <v>474413</v>
      </c>
      <c r="D13" s="16">
        <v>33000</v>
      </c>
      <c r="E13" s="18" t="s">
        <v>70</v>
      </c>
      <c r="F13" s="23" t="s">
        <v>78</v>
      </c>
      <c r="G13" s="24" t="s">
        <v>77</v>
      </c>
      <c r="H13" s="5">
        <v>33936</v>
      </c>
      <c r="I13" s="5"/>
      <c r="J13" s="5">
        <v>33936</v>
      </c>
      <c r="K13" s="5">
        <v>33936</v>
      </c>
      <c r="L13" s="5">
        <v>20000</v>
      </c>
      <c r="M13" s="5">
        <v>764005</v>
      </c>
    </row>
    <row r="14" spans="1:13" ht="12.75">
      <c r="A14" s="5" t="s">
        <v>91</v>
      </c>
      <c r="B14" s="5">
        <v>33</v>
      </c>
      <c r="C14" s="5">
        <v>40454</v>
      </c>
      <c r="D14" s="5">
        <v>33000</v>
      </c>
      <c r="E14" s="18" t="s">
        <v>71</v>
      </c>
      <c r="F14" s="21"/>
      <c r="G14" s="5"/>
      <c r="H14" s="5"/>
      <c r="I14" s="5">
        <v>20361</v>
      </c>
      <c r="J14" s="5"/>
      <c r="K14" s="5"/>
      <c r="L14" s="5"/>
      <c r="M14" s="5">
        <v>121783</v>
      </c>
    </row>
    <row r="15" spans="1:13" ht="12.75">
      <c r="A15" s="5" t="s">
        <v>92</v>
      </c>
      <c r="B15" s="5">
        <v>34</v>
      </c>
      <c r="C15" s="5">
        <v>41680</v>
      </c>
      <c r="D15" s="16">
        <v>33000</v>
      </c>
      <c r="E15" s="18" t="s">
        <v>72</v>
      </c>
      <c r="F15" s="22"/>
      <c r="G15" s="5"/>
      <c r="H15" s="5"/>
      <c r="I15" s="5"/>
      <c r="J15" s="5"/>
      <c r="K15" s="5"/>
      <c r="L15" s="5"/>
      <c r="M15" s="5">
        <v>102648</v>
      </c>
    </row>
    <row r="16" spans="1:13" ht="12.75">
      <c r="A16" s="12" t="s">
        <v>15</v>
      </c>
      <c r="B16" s="12">
        <f>SUM(B13:B15)</f>
        <v>454</v>
      </c>
      <c r="C16" s="12">
        <v>556547</v>
      </c>
      <c r="D16" s="17">
        <f>SUM(D13:D15)</f>
        <v>99000</v>
      </c>
      <c r="E16" s="12" t="s">
        <v>73</v>
      </c>
      <c r="F16" s="12">
        <v>7184</v>
      </c>
      <c r="G16" s="12">
        <v>1744</v>
      </c>
      <c r="H16" s="12">
        <v>33936</v>
      </c>
      <c r="I16" s="12">
        <v>20361</v>
      </c>
      <c r="J16" s="12">
        <v>33936</v>
      </c>
      <c r="K16" s="12">
        <v>33936</v>
      </c>
      <c r="L16" s="12">
        <v>20000</v>
      </c>
      <c r="M16" s="12">
        <v>988436</v>
      </c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13"/>
      <c r="G18" s="5"/>
      <c r="H18" s="5" t="s">
        <v>50</v>
      </c>
      <c r="I18" s="5"/>
      <c r="J18" s="5"/>
      <c r="K18" s="5"/>
      <c r="L18" s="5"/>
      <c r="M18" s="5"/>
    </row>
    <row r="19" spans="1:13" ht="12.75">
      <c r="A19" s="5"/>
      <c r="B19" s="5"/>
      <c r="C19" s="5"/>
      <c r="D19" s="12" t="s">
        <v>10</v>
      </c>
      <c r="E19" s="12"/>
      <c r="F19" s="12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12" t="s">
        <v>1</v>
      </c>
      <c r="B21" s="68" t="s">
        <v>11</v>
      </c>
      <c r="C21" s="70" t="s">
        <v>12</v>
      </c>
      <c r="D21" s="70" t="s">
        <v>16</v>
      </c>
      <c r="E21" s="70" t="s">
        <v>89</v>
      </c>
      <c r="F21" s="14"/>
      <c r="G21" s="12" t="s">
        <v>14</v>
      </c>
      <c r="H21" s="12" t="s">
        <v>13</v>
      </c>
      <c r="I21" s="12" t="s">
        <v>55</v>
      </c>
      <c r="J21" s="12" t="s">
        <v>81</v>
      </c>
      <c r="K21" s="12" t="s">
        <v>56</v>
      </c>
      <c r="L21" s="12" t="s">
        <v>58</v>
      </c>
      <c r="M21" s="12" t="s">
        <v>23</v>
      </c>
    </row>
    <row r="22" spans="1:13" ht="25.5">
      <c r="A22" s="12" t="s">
        <v>5</v>
      </c>
      <c r="B22" s="69"/>
      <c r="C22" s="71"/>
      <c r="D22" s="71"/>
      <c r="E22" s="71"/>
      <c r="F22" s="15" t="s">
        <v>85</v>
      </c>
      <c r="G22" s="12" t="s">
        <v>19</v>
      </c>
      <c r="H22" s="12" t="s">
        <v>80</v>
      </c>
      <c r="I22" s="12" t="s">
        <v>30</v>
      </c>
      <c r="J22" s="12" t="s">
        <v>82</v>
      </c>
      <c r="K22" s="12" t="s">
        <v>83</v>
      </c>
      <c r="L22" s="12" t="s">
        <v>59</v>
      </c>
      <c r="M22" s="12" t="s">
        <v>57</v>
      </c>
    </row>
    <row r="23" spans="1:13" ht="12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1:13" ht="12.75">
      <c r="A24" s="5" t="s">
        <v>90</v>
      </c>
      <c r="B24" s="5">
        <v>764005</v>
      </c>
      <c r="C24" s="5"/>
      <c r="D24" s="5">
        <v>9222</v>
      </c>
      <c r="E24" s="5">
        <v>9675</v>
      </c>
      <c r="F24" s="5">
        <v>16346</v>
      </c>
      <c r="G24" s="5">
        <v>13032</v>
      </c>
      <c r="H24" s="5">
        <v>139680</v>
      </c>
      <c r="I24" s="5">
        <f>SUM(B24:H24)</f>
        <v>951960</v>
      </c>
      <c r="J24" s="5">
        <v>13067</v>
      </c>
      <c r="K24" s="5">
        <f>SUM(I24:J24)</f>
        <v>965027</v>
      </c>
      <c r="L24" s="5">
        <v>29068</v>
      </c>
      <c r="M24" s="5">
        <f>SUM(K24:L24)</f>
        <v>994095</v>
      </c>
    </row>
    <row r="25" spans="1:13" ht="12.75">
      <c r="A25" s="5" t="s">
        <v>91</v>
      </c>
      <c r="B25" s="5">
        <v>121783</v>
      </c>
      <c r="C25" s="5"/>
      <c r="D25" s="5"/>
      <c r="E25" s="5">
        <v>825</v>
      </c>
      <c r="F25" s="5">
        <v>2972</v>
      </c>
      <c r="G25" s="5">
        <v>1584</v>
      </c>
      <c r="H25" s="5">
        <v>25608</v>
      </c>
      <c r="I25" s="5">
        <f>SUM(B25:H25)</f>
        <v>152772</v>
      </c>
      <c r="J25" s="5">
        <v>2083</v>
      </c>
      <c r="K25" s="5">
        <f>SUM(I25:J25)</f>
        <v>154855</v>
      </c>
      <c r="L25" s="5"/>
      <c r="M25" s="5">
        <f>SUM(K25:L25)</f>
        <v>154855</v>
      </c>
    </row>
    <row r="26" spans="1:13" ht="12.75">
      <c r="A26" s="5" t="s">
        <v>92</v>
      </c>
      <c r="B26" s="5">
        <v>102648</v>
      </c>
      <c r="C26" s="5">
        <v>44818</v>
      </c>
      <c r="D26" s="5"/>
      <c r="E26" s="5">
        <v>850</v>
      </c>
      <c r="F26" s="5">
        <v>1486</v>
      </c>
      <c r="G26" s="5">
        <v>1440</v>
      </c>
      <c r="H26" s="5">
        <v>12804</v>
      </c>
      <c r="I26" s="5">
        <f>SUM(B26:H26)</f>
        <v>164046</v>
      </c>
      <c r="J26" s="5">
        <v>1756</v>
      </c>
      <c r="K26" s="5">
        <f>SUM(I26:J26)</f>
        <v>165802</v>
      </c>
      <c r="L26" s="5"/>
      <c r="M26" s="5">
        <f>SUM(K26:L26)</f>
        <v>165802</v>
      </c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 t="s">
        <v>53</v>
      </c>
      <c r="B28" s="12">
        <f aca="true" t="shared" si="0" ref="B28:H28">SUM(B24:B27)</f>
        <v>988436</v>
      </c>
      <c r="C28" s="12">
        <f t="shared" si="0"/>
        <v>44818</v>
      </c>
      <c r="D28" s="12">
        <f t="shared" si="0"/>
        <v>9222</v>
      </c>
      <c r="E28" s="12">
        <f t="shared" si="0"/>
        <v>11350</v>
      </c>
      <c r="F28" s="12">
        <f>SUM(F24:F27)</f>
        <v>20804</v>
      </c>
      <c r="G28" s="12">
        <f t="shared" si="0"/>
        <v>16056</v>
      </c>
      <c r="H28" s="12">
        <f t="shared" si="0"/>
        <v>178092</v>
      </c>
      <c r="I28" s="12">
        <f>SUM(B28:H28)</f>
        <v>1268778</v>
      </c>
      <c r="J28" s="12">
        <f>SUM(J24:J27)</f>
        <v>16906</v>
      </c>
      <c r="K28" s="12">
        <f>SUM(K24:K27)</f>
        <v>1285684</v>
      </c>
      <c r="L28" s="12">
        <f>SUM(L24:L27)</f>
        <v>29068</v>
      </c>
      <c r="M28" s="12">
        <f>SUM(K28:L28)</f>
        <v>1314752</v>
      </c>
    </row>
  </sheetData>
  <sheetProtection/>
  <mergeCells count="10">
    <mergeCell ref="D6:G6"/>
    <mergeCell ref="A23:M23"/>
    <mergeCell ref="C3:H3"/>
    <mergeCell ref="C4:H4"/>
    <mergeCell ref="J9:M9"/>
    <mergeCell ref="A12:M12"/>
    <mergeCell ref="B21:B22"/>
    <mergeCell ref="C21:C22"/>
    <mergeCell ref="D21:D22"/>
    <mergeCell ref="E21:E22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7">
      <selection activeCell="D31" sqref="D31"/>
    </sheetView>
  </sheetViews>
  <sheetFormatPr defaultColWidth="9.140625" defaultRowHeight="12.75"/>
  <cols>
    <col min="1" max="1" width="11.28125" style="0" customWidth="1"/>
    <col min="5" max="5" width="11.8515625" style="0" customWidth="1"/>
  </cols>
  <sheetData>
    <row r="2" spans="3:12" ht="12.75">
      <c r="C2" s="59" t="s">
        <v>0</v>
      </c>
      <c r="D2" s="59"/>
      <c r="E2" s="59"/>
      <c r="F2" s="59"/>
      <c r="G2" s="59"/>
      <c r="H2" s="59"/>
      <c r="I2" s="1"/>
      <c r="J2" t="s">
        <v>31</v>
      </c>
      <c r="L2" s="2"/>
    </row>
    <row r="3" spans="3:11" ht="12.75">
      <c r="C3" s="59" t="s">
        <v>86</v>
      </c>
      <c r="D3" s="60"/>
      <c r="E3" s="60"/>
      <c r="F3" s="60"/>
      <c r="G3" s="60"/>
      <c r="H3" s="60"/>
      <c r="I3" s="4"/>
      <c r="K3" t="s">
        <v>88</v>
      </c>
    </row>
    <row r="4" spans="3:9" ht="12.75">
      <c r="C4" s="1"/>
      <c r="D4" s="4"/>
      <c r="E4" s="4"/>
      <c r="F4" s="4"/>
      <c r="G4" s="4"/>
      <c r="H4" s="4"/>
      <c r="I4" s="4"/>
    </row>
    <row r="5" spans="3:9" ht="12.75">
      <c r="C5" s="1"/>
      <c r="D5" s="60" t="s">
        <v>87</v>
      </c>
      <c r="E5" s="60"/>
      <c r="F5" s="60"/>
      <c r="G5" s="60"/>
      <c r="H5" s="4"/>
      <c r="I5" s="4"/>
    </row>
    <row r="6" spans="3:9" ht="12.75">
      <c r="C6" s="1"/>
      <c r="D6" s="4"/>
      <c r="E6" s="4"/>
      <c r="F6" s="4"/>
      <c r="G6" s="4"/>
      <c r="H6" s="4"/>
      <c r="I6" s="4"/>
    </row>
    <row r="7" spans="3:7" ht="12.75">
      <c r="C7" s="26" t="s">
        <v>20</v>
      </c>
      <c r="D7" s="26"/>
      <c r="E7" s="26"/>
      <c r="F7" s="26"/>
      <c r="G7" s="26"/>
    </row>
    <row r="8" spans="10:13" ht="12.75">
      <c r="J8" s="64" t="s">
        <v>94</v>
      </c>
      <c r="K8" s="64"/>
      <c r="L8" s="64"/>
      <c r="M8" s="64"/>
    </row>
    <row r="9" spans="1:13" ht="12.75">
      <c r="A9" s="5" t="s">
        <v>1</v>
      </c>
      <c r="B9" s="5" t="s">
        <v>2</v>
      </c>
      <c r="C9" s="6">
        <v>0.82</v>
      </c>
      <c r="D9" s="6" t="s">
        <v>67</v>
      </c>
      <c r="E9" s="7" t="s">
        <v>67</v>
      </c>
      <c r="F9" s="18" t="s">
        <v>74</v>
      </c>
      <c r="G9" s="20" t="s">
        <v>74</v>
      </c>
      <c r="H9" s="6">
        <v>0.05</v>
      </c>
      <c r="I9" s="20" t="s">
        <v>84</v>
      </c>
      <c r="J9" s="5" t="s">
        <v>36</v>
      </c>
      <c r="K9" s="6">
        <v>0.05</v>
      </c>
      <c r="L9" s="8" t="s">
        <v>93</v>
      </c>
      <c r="M9" s="5" t="s">
        <v>4</v>
      </c>
    </row>
    <row r="10" spans="1:13" ht="12.75">
      <c r="A10" s="5" t="s">
        <v>5</v>
      </c>
      <c r="B10" s="5" t="s">
        <v>6</v>
      </c>
      <c r="C10" s="5" t="s">
        <v>24</v>
      </c>
      <c r="D10" s="5" t="s">
        <v>68</v>
      </c>
      <c r="E10" s="9" t="s">
        <v>69</v>
      </c>
      <c r="F10" s="19" t="s">
        <v>75</v>
      </c>
      <c r="G10" s="25" t="s">
        <v>76</v>
      </c>
      <c r="H10" s="10" t="s">
        <v>3</v>
      </c>
      <c r="I10" s="25" t="s">
        <v>79</v>
      </c>
      <c r="J10" s="10" t="s">
        <v>28</v>
      </c>
      <c r="K10" s="10" t="s">
        <v>39</v>
      </c>
      <c r="L10" s="8" t="s">
        <v>32</v>
      </c>
      <c r="M10" s="6">
        <v>1</v>
      </c>
    </row>
    <row r="11" spans="1:13" ht="12.7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3" ht="12.75">
      <c r="A12" s="5" t="s">
        <v>90</v>
      </c>
      <c r="B12" s="5">
        <v>384</v>
      </c>
      <c r="C12" s="5">
        <v>470754</v>
      </c>
      <c r="D12" s="16">
        <v>33000</v>
      </c>
      <c r="E12" s="18" t="s">
        <v>70</v>
      </c>
      <c r="F12" s="23" t="s">
        <v>95</v>
      </c>
      <c r="G12" s="24" t="s">
        <v>96</v>
      </c>
      <c r="H12" s="5">
        <v>33713</v>
      </c>
      <c r="I12" s="5"/>
      <c r="J12" s="5">
        <v>33713</v>
      </c>
      <c r="K12" s="5">
        <v>33712</v>
      </c>
      <c r="L12" s="5">
        <v>20000</v>
      </c>
      <c r="M12" s="5">
        <v>769912</v>
      </c>
    </row>
    <row r="13" spans="1:13" ht="12.75">
      <c r="A13" s="5" t="s">
        <v>91</v>
      </c>
      <c r="B13" s="5">
        <v>33</v>
      </c>
      <c r="C13" s="5">
        <v>40455</v>
      </c>
      <c r="D13" s="5">
        <v>33000</v>
      </c>
      <c r="E13" s="18" t="s">
        <v>71</v>
      </c>
      <c r="F13" s="21"/>
      <c r="G13" s="5"/>
      <c r="H13" s="5"/>
      <c r="I13" s="5">
        <v>20228</v>
      </c>
      <c r="J13" s="5"/>
      <c r="K13" s="5"/>
      <c r="L13" s="5"/>
      <c r="M13" s="5">
        <v>121651</v>
      </c>
    </row>
    <row r="14" spans="1:13" ht="12.75">
      <c r="A14" s="5" t="s">
        <v>92</v>
      </c>
      <c r="B14" s="5">
        <v>34</v>
      </c>
      <c r="C14" s="5">
        <v>41681</v>
      </c>
      <c r="D14" s="16">
        <v>33000</v>
      </c>
      <c r="E14" s="18" t="s">
        <v>72</v>
      </c>
      <c r="F14" s="22"/>
      <c r="G14" s="5"/>
      <c r="H14" s="5"/>
      <c r="I14" s="5"/>
      <c r="J14" s="5"/>
      <c r="K14" s="5"/>
      <c r="L14" s="5"/>
      <c r="M14" s="5">
        <v>102649</v>
      </c>
    </row>
    <row r="15" spans="1:13" ht="12.75">
      <c r="A15" s="12" t="s">
        <v>15</v>
      </c>
      <c r="B15" s="12">
        <f>SUM(B12:B14)</f>
        <v>451</v>
      </c>
      <c r="C15" s="12">
        <f>SUM(C12:C14)</f>
        <v>552890</v>
      </c>
      <c r="D15" s="17">
        <f>SUM(D12:D14)</f>
        <v>99000</v>
      </c>
      <c r="E15" s="12" t="s">
        <v>73</v>
      </c>
      <c r="F15" s="12">
        <v>14368</v>
      </c>
      <c r="G15" s="12">
        <v>4796</v>
      </c>
      <c r="H15" s="12">
        <v>33713</v>
      </c>
      <c r="I15" s="12">
        <v>20228</v>
      </c>
      <c r="J15" s="12">
        <v>33713</v>
      </c>
      <c r="K15" s="12">
        <v>33712</v>
      </c>
      <c r="L15" s="12">
        <v>20000</v>
      </c>
      <c r="M15" s="12">
        <f>SUM(M12:M14)</f>
        <v>994212</v>
      </c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12" t="s">
        <v>10</v>
      </c>
      <c r="E17" s="12"/>
      <c r="F17" s="12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12" t="s">
        <v>1</v>
      </c>
      <c r="B19" s="68" t="s">
        <v>11</v>
      </c>
      <c r="C19" s="70" t="s">
        <v>12</v>
      </c>
      <c r="D19" s="70" t="s">
        <v>16</v>
      </c>
      <c r="E19" s="70" t="s">
        <v>89</v>
      </c>
      <c r="F19" s="14"/>
      <c r="G19" s="12" t="s">
        <v>14</v>
      </c>
      <c r="H19" s="12" t="s">
        <v>13</v>
      </c>
      <c r="I19" s="12" t="s">
        <v>55</v>
      </c>
      <c r="J19" s="12" t="s">
        <v>81</v>
      </c>
      <c r="K19" s="12" t="s">
        <v>56</v>
      </c>
      <c r="L19" s="12" t="s">
        <v>58</v>
      </c>
      <c r="M19" s="12" t="s">
        <v>23</v>
      </c>
    </row>
    <row r="20" spans="1:13" ht="25.5">
      <c r="A20" s="12" t="s">
        <v>5</v>
      </c>
      <c r="B20" s="69"/>
      <c r="C20" s="71"/>
      <c r="D20" s="71"/>
      <c r="E20" s="71"/>
      <c r="F20" s="15" t="s">
        <v>85</v>
      </c>
      <c r="G20" s="12" t="s">
        <v>19</v>
      </c>
      <c r="H20" s="12" t="s">
        <v>80</v>
      </c>
      <c r="I20" s="12" t="s">
        <v>30</v>
      </c>
      <c r="J20" s="12" t="s">
        <v>82</v>
      </c>
      <c r="K20" s="12" t="s">
        <v>83</v>
      </c>
      <c r="L20" s="12" t="s">
        <v>59</v>
      </c>
      <c r="M20" s="12" t="s">
        <v>57</v>
      </c>
    </row>
    <row r="21" spans="1:13" ht="12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ht="12.75">
      <c r="A22" s="5" t="s">
        <v>90</v>
      </c>
      <c r="B22" s="5">
        <v>769912</v>
      </c>
      <c r="C22" s="5"/>
      <c r="D22" s="5">
        <v>8874</v>
      </c>
      <c r="E22" s="5">
        <v>9600</v>
      </c>
      <c r="F22" s="5">
        <v>16346</v>
      </c>
      <c r="G22" s="5">
        <v>12888</v>
      </c>
      <c r="H22" s="5">
        <v>136770</v>
      </c>
      <c r="I22" s="5">
        <f>SUM(B22:H22)</f>
        <v>954390</v>
      </c>
      <c r="J22" s="5">
        <v>12678</v>
      </c>
      <c r="K22" s="5">
        <f>SUM(I22:J22)</f>
        <v>967068</v>
      </c>
      <c r="L22" s="5">
        <v>29427</v>
      </c>
      <c r="M22" s="5">
        <f>SUM(K22:L22)</f>
        <v>996495</v>
      </c>
    </row>
    <row r="23" spans="1:13" ht="12.75">
      <c r="A23" s="5" t="s">
        <v>91</v>
      </c>
      <c r="B23" s="5">
        <v>121651</v>
      </c>
      <c r="C23" s="5"/>
      <c r="D23" s="5"/>
      <c r="E23" s="5">
        <v>825</v>
      </c>
      <c r="F23" s="5">
        <v>2972</v>
      </c>
      <c r="G23" s="5">
        <v>1584</v>
      </c>
      <c r="H23" s="5">
        <v>25608</v>
      </c>
      <c r="I23" s="5">
        <f>SUM(B23:H23)</f>
        <v>152640</v>
      </c>
      <c r="J23" s="5">
        <v>2028</v>
      </c>
      <c r="K23" s="5">
        <f>SUM(I23:J23)</f>
        <v>154668</v>
      </c>
      <c r="L23" s="5"/>
      <c r="M23" s="5">
        <f>SUM(K23:L23)</f>
        <v>154668</v>
      </c>
    </row>
    <row r="24" spans="1:13" ht="12.75">
      <c r="A24" s="5" t="s">
        <v>92</v>
      </c>
      <c r="B24" s="5">
        <v>102649</v>
      </c>
      <c r="C24" s="5">
        <v>27761</v>
      </c>
      <c r="D24" s="5"/>
      <c r="E24" s="5">
        <v>850</v>
      </c>
      <c r="F24" s="5">
        <v>1486</v>
      </c>
      <c r="G24" s="5">
        <v>1440</v>
      </c>
      <c r="H24" s="5">
        <v>12804</v>
      </c>
      <c r="I24" s="5">
        <f>SUM(B24:H24)</f>
        <v>146990</v>
      </c>
      <c r="J24" s="5">
        <v>1953</v>
      </c>
      <c r="K24" s="5">
        <f>SUM(I24:J24)</f>
        <v>148943</v>
      </c>
      <c r="L24" s="5"/>
      <c r="M24" s="5">
        <f>SUM(K24:L24)</f>
        <v>148943</v>
      </c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 t="s">
        <v>53</v>
      </c>
      <c r="B26" s="12">
        <f aca="true" t="shared" si="0" ref="B26:H26">SUM(B22:B25)</f>
        <v>994212</v>
      </c>
      <c r="C26" s="12">
        <f t="shared" si="0"/>
        <v>27761</v>
      </c>
      <c r="D26" s="12">
        <f t="shared" si="0"/>
        <v>8874</v>
      </c>
      <c r="E26" s="12">
        <f t="shared" si="0"/>
        <v>11275</v>
      </c>
      <c r="F26" s="12">
        <f>SUM(F22:F25)</f>
        <v>20804</v>
      </c>
      <c r="G26" s="12">
        <f t="shared" si="0"/>
        <v>15912</v>
      </c>
      <c r="H26" s="12">
        <f t="shared" si="0"/>
        <v>175182</v>
      </c>
      <c r="I26" s="12">
        <f>SUM(B26:H26)</f>
        <v>1254020</v>
      </c>
      <c r="J26" s="12">
        <f>SUM(J22:J25)</f>
        <v>16659</v>
      </c>
      <c r="K26" s="12">
        <f>SUM(K22:K25)</f>
        <v>1270679</v>
      </c>
      <c r="L26" s="12">
        <f>SUM(L22:L25)</f>
        <v>29427</v>
      </c>
      <c r="M26" s="12">
        <f>SUM(K26:L26)</f>
        <v>1300106</v>
      </c>
    </row>
  </sheetData>
  <sheetProtection/>
  <mergeCells count="10">
    <mergeCell ref="A21:M21"/>
    <mergeCell ref="C2:H2"/>
    <mergeCell ref="C3:H3"/>
    <mergeCell ref="D5:G5"/>
    <mergeCell ref="J8:M8"/>
    <mergeCell ref="A11:M11"/>
    <mergeCell ref="B19:B20"/>
    <mergeCell ref="C19:C20"/>
    <mergeCell ref="D19:D20"/>
    <mergeCell ref="E19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="110" zoomScaleNormal="110" zoomScalePageLayoutView="0" workbookViewId="0" topLeftCell="A7">
      <selection activeCell="A1" sqref="A1:O29"/>
    </sheetView>
  </sheetViews>
  <sheetFormatPr defaultColWidth="9.140625" defaultRowHeight="12.75"/>
  <cols>
    <col min="2" max="2" width="7.8515625" style="0" customWidth="1"/>
    <col min="3" max="3" width="8.421875" style="0" customWidth="1"/>
    <col min="4" max="4" width="8.00390625" style="0" customWidth="1"/>
    <col min="5" max="5" width="11.28125" style="0" customWidth="1"/>
    <col min="6" max="6" width="9.57421875" style="0" customWidth="1"/>
    <col min="7" max="7" width="8.7109375" style="0" customWidth="1"/>
    <col min="8" max="8" width="7.7109375" style="0" customWidth="1"/>
    <col min="9" max="9" width="8.140625" style="0" customWidth="1"/>
    <col min="10" max="10" width="8.28125" style="0" customWidth="1"/>
    <col min="11" max="11" width="9.00390625" style="0" customWidth="1"/>
    <col min="12" max="12" width="7.28125" style="0" customWidth="1"/>
    <col min="13" max="13" width="8.140625" style="0" customWidth="1"/>
    <col min="14" max="14" width="8.28125" style="0" customWidth="1"/>
    <col min="15" max="15" width="12.00390625" style="0" customWidth="1"/>
  </cols>
  <sheetData>
    <row r="2" spans="3:14" ht="12.75">
      <c r="C2" s="59" t="s">
        <v>0</v>
      </c>
      <c r="D2" s="59"/>
      <c r="E2" s="59"/>
      <c r="F2" s="59"/>
      <c r="G2" s="59"/>
      <c r="H2" s="59"/>
      <c r="I2" s="1"/>
      <c r="J2" s="1"/>
      <c r="K2" t="s">
        <v>31</v>
      </c>
      <c r="N2" s="2"/>
    </row>
    <row r="3" spans="3:13" ht="12.75">
      <c r="C3" s="59" t="s">
        <v>103</v>
      </c>
      <c r="D3" s="60"/>
      <c r="E3" s="60"/>
      <c r="F3" s="60"/>
      <c r="G3" s="60"/>
      <c r="H3" s="60"/>
      <c r="I3" s="4"/>
      <c r="J3" s="4"/>
      <c r="M3" t="s">
        <v>88</v>
      </c>
    </row>
    <row r="4" spans="3:10" ht="12.75">
      <c r="C4" s="1"/>
      <c r="D4" s="4"/>
      <c r="E4" s="4"/>
      <c r="F4" s="4"/>
      <c r="G4" s="4"/>
      <c r="H4" s="4"/>
      <c r="I4" s="4"/>
      <c r="J4" s="4"/>
    </row>
    <row r="5" spans="3:10" ht="12.75">
      <c r="C5" s="1"/>
      <c r="D5" s="60" t="s">
        <v>87</v>
      </c>
      <c r="E5" s="60"/>
      <c r="F5" s="60"/>
      <c r="G5" s="60"/>
      <c r="H5" s="4"/>
      <c r="I5" s="4"/>
      <c r="J5" s="4"/>
    </row>
    <row r="6" spans="3:10" ht="12.75">
      <c r="C6" s="1"/>
      <c r="D6" s="4"/>
      <c r="E6" s="4"/>
      <c r="F6" s="4"/>
      <c r="G6" s="4"/>
      <c r="H6" s="4"/>
      <c r="I6" s="4"/>
      <c r="J6" s="4"/>
    </row>
    <row r="7" spans="3:7" ht="12.75">
      <c r="C7" s="26" t="s">
        <v>20</v>
      </c>
      <c r="D7" s="26"/>
      <c r="E7" s="26"/>
      <c r="F7" s="26"/>
      <c r="G7" s="26"/>
    </row>
    <row r="8" spans="11:15" ht="12.75">
      <c r="K8" s="64"/>
      <c r="L8" s="64"/>
      <c r="M8" s="64"/>
      <c r="N8" s="64"/>
      <c r="O8" s="64"/>
    </row>
    <row r="9" spans="1:15" ht="12.75">
      <c r="A9" s="5" t="s">
        <v>1</v>
      </c>
      <c r="B9" s="5" t="s">
        <v>2</v>
      </c>
      <c r="C9" s="6">
        <v>0.82</v>
      </c>
      <c r="D9" s="6" t="s">
        <v>67</v>
      </c>
      <c r="E9" s="7" t="s">
        <v>67</v>
      </c>
      <c r="F9" s="18" t="s">
        <v>74</v>
      </c>
      <c r="G9" s="20" t="s">
        <v>74</v>
      </c>
      <c r="H9" s="6">
        <v>0.05</v>
      </c>
      <c r="I9" s="6">
        <v>0.05</v>
      </c>
      <c r="J9" s="20">
        <v>0.03</v>
      </c>
      <c r="K9" s="5" t="s">
        <v>36</v>
      </c>
      <c r="L9" s="5" t="s">
        <v>106</v>
      </c>
      <c r="M9" s="6" t="s">
        <v>93</v>
      </c>
      <c r="N9" s="8" t="s">
        <v>117</v>
      </c>
      <c r="O9" s="12" t="s">
        <v>118</v>
      </c>
    </row>
    <row r="10" spans="1:15" ht="12.75">
      <c r="A10" s="5" t="s">
        <v>5</v>
      </c>
      <c r="B10" s="5" t="s">
        <v>6</v>
      </c>
      <c r="C10" s="5" t="s">
        <v>24</v>
      </c>
      <c r="D10" s="5" t="s">
        <v>68</v>
      </c>
      <c r="E10" s="9" t="s">
        <v>69</v>
      </c>
      <c r="F10" s="19" t="s">
        <v>75</v>
      </c>
      <c r="G10" s="25" t="s">
        <v>76</v>
      </c>
      <c r="H10" s="10" t="s">
        <v>3</v>
      </c>
      <c r="I10" s="10" t="s">
        <v>108</v>
      </c>
      <c r="J10" s="25" t="s">
        <v>104</v>
      </c>
      <c r="K10" s="10" t="s">
        <v>105</v>
      </c>
      <c r="L10" s="10" t="s">
        <v>107</v>
      </c>
      <c r="M10" s="10" t="s">
        <v>116</v>
      </c>
      <c r="N10" s="8">
        <v>1</v>
      </c>
      <c r="O10" s="28" t="s">
        <v>119</v>
      </c>
    </row>
    <row r="11" spans="1:15" ht="12.7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ht="12.75">
      <c r="A12" s="5" t="s">
        <v>90</v>
      </c>
      <c r="B12" s="5">
        <v>378</v>
      </c>
      <c r="C12" s="5">
        <v>485598</v>
      </c>
      <c r="D12" s="16">
        <v>38400</v>
      </c>
      <c r="E12" s="18" t="s">
        <v>97</v>
      </c>
      <c r="F12" s="23" t="s">
        <v>101</v>
      </c>
      <c r="G12" s="24" t="s">
        <v>102</v>
      </c>
      <c r="H12" s="5">
        <v>35328</v>
      </c>
      <c r="I12" s="5">
        <v>17664</v>
      </c>
      <c r="J12" s="5">
        <v>21197</v>
      </c>
      <c r="K12" s="5">
        <v>35328</v>
      </c>
      <c r="L12" s="5">
        <v>68518</v>
      </c>
      <c r="M12" s="5">
        <v>20000</v>
      </c>
      <c r="N12" s="5">
        <v>892444</v>
      </c>
      <c r="O12" s="5">
        <v>1360</v>
      </c>
    </row>
    <row r="13" spans="1:15" ht="12.75">
      <c r="A13" s="5" t="s">
        <v>91</v>
      </c>
      <c r="B13" s="5">
        <v>29</v>
      </c>
      <c r="C13" s="5">
        <v>37255</v>
      </c>
      <c r="D13" s="5">
        <v>38400</v>
      </c>
      <c r="E13" s="18" t="s">
        <v>98</v>
      </c>
      <c r="F13" s="21"/>
      <c r="G13" s="5"/>
      <c r="H13" s="5"/>
      <c r="I13" s="5">
        <v>8832</v>
      </c>
      <c r="J13" s="5"/>
      <c r="K13" s="5"/>
      <c r="L13" s="5">
        <v>9749</v>
      </c>
      <c r="M13" s="5"/>
      <c r="N13" s="5">
        <v>126940</v>
      </c>
      <c r="O13" s="5">
        <v>104</v>
      </c>
    </row>
    <row r="14" spans="1:15" ht="12.75">
      <c r="A14" s="5" t="s">
        <v>92</v>
      </c>
      <c r="B14" s="5">
        <v>33</v>
      </c>
      <c r="C14" s="5">
        <v>42393</v>
      </c>
      <c r="D14" s="16">
        <v>38400</v>
      </c>
      <c r="E14" s="18" t="s">
        <v>99</v>
      </c>
      <c r="F14" s="22"/>
      <c r="G14" s="5"/>
      <c r="H14" s="5"/>
      <c r="I14" s="5">
        <v>8832</v>
      </c>
      <c r="J14" s="5"/>
      <c r="K14" s="5"/>
      <c r="L14" s="5">
        <v>10173</v>
      </c>
      <c r="M14" s="5"/>
      <c r="N14" s="5">
        <v>132502</v>
      </c>
      <c r="O14" s="5">
        <v>119</v>
      </c>
    </row>
    <row r="15" spans="1:15" ht="12.75">
      <c r="A15" s="5" t="s">
        <v>93</v>
      </c>
      <c r="B15" s="5">
        <v>11</v>
      </c>
      <c r="C15" s="5">
        <v>14134</v>
      </c>
      <c r="D15" s="16"/>
      <c r="E15" s="18"/>
      <c r="F15" s="22"/>
      <c r="G15" s="5"/>
      <c r="H15" s="5"/>
      <c r="I15" s="5"/>
      <c r="J15" s="5"/>
      <c r="K15" s="5"/>
      <c r="L15" s="5">
        <v>1179</v>
      </c>
      <c r="M15" s="5"/>
      <c r="N15" s="5">
        <v>15313</v>
      </c>
      <c r="O15" s="5"/>
    </row>
    <row r="16" spans="1:15" ht="12.75">
      <c r="A16" s="12" t="s">
        <v>15</v>
      </c>
      <c r="B16" s="12">
        <f>SUM(B12:B15)</f>
        <v>451</v>
      </c>
      <c r="C16" s="12">
        <f>SUM(C12:C15)</f>
        <v>579380</v>
      </c>
      <c r="D16" s="17">
        <f>SUM(D12:D14)</f>
        <v>115200</v>
      </c>
      <c r="E16" s="12" t="s">
        <v>100</v>
      </c>
      <c r="F16" s="12">
        <v>17424</v>
      </c>
      <c r="G16" s="12">
        <v>5819</v>
      </c>
      <c r="H16" s="12">
        <v>35328</v>
      </c>
      <c r="I16" s="12">
        <f>SUM(I12:I15)</f>
        <v>35328</v>
      </c>
      <c r="J16" s="12">
        <v>21197</v>
      </c>
      <c r="K16" s="12">
        <v>35328</v>
      </c>
      <c r="L16" s="12">
        <v>89619</v>
      </c>
      <c r="M16" s="12">
        <v>20000</v>
      </c>
      <c r="N16" s="12">
        <f>SUM(N12:N15)</f>
        <v>1167199</v>
      </c>
      <c r="O16" s="12">
        <f>SUM(O12:O15)</f>
        <v>1583</v>
      </c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13"/>
      <c r="G18" s="5"/>
      <c r="H18" s="5" t="s">
        <v>50</v>
      </c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12" t="s">
        <v>10</v>
      </c>
      <c r="E19" s="12"/>
      <c r="F19" s="12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2" t="s">
        <v>1</v>
      </c>
      <c r="B21" s="68" t="s">
        <v>11</v>
      </c>
      <c r="C21" s="70" t="s">
        <v>12</v>
      </c>
      <c r="D21" s="70" t="s">
        <v>16</v>
      </c>
      <c r="E21" s="70" t="s">
        <v>89</v>
      </c>
      <c r="F21" s="14"/>
      <c r="G21" s="12" t="s">
        <v>14</v>
      </c>
      <c r="H21" s="12" t="s">
        <v>13</v>
      </c>
      <c r="I21" s="12" t="s">
        <v>110</v>
      </c>
      <c r="J21" s="12" t="s">
        <v>111</v>
      </c>
      <c r="K21" s="12" t="s">
        <v>113</v>
      </c>
      <c r="L21" s="12" t="s">
        <v>21</v>
      </c>
      <c r="M21" s="12" t="s">
        <v>56</v>
      </c>
      <c r="N21" s="12" t="s">
        <v>58</v>
      </c>
      <c r="O21" s="12" t="s">
        <v>23</v>
      </c>
    </row>
    <row r="22" spans="1:15" ht="25.5">
      <c r="A22" s="12" t="s">
        <v>5</v>
      </c>
      <c r="B22" s="69"/>
      <c r="C22" s="71"/>
      <c r="D22" s="71"/>
      <c r="E22" s="71"/>
      <c r="F22" s="15" t="s">
        <v>85</v>
      </c>
      <c r="G22" s="27">
        <v>94</v>
      </c>
      <c r="H22" s="12" t="s">
        <v>109</v>
      </c>
      <c r="I22" s="12" t="s">
        <v>107</v>
      </c>
      <c r="J22" s="12" t="s">
        <v>112</v>
      </c>
      <c r="K22" s="12" t="s">
        <v>114</v>
      </c>
      <c r="L22" s="12" t="s">
        <v>115</v>
      </c>
      <c r="M22" s="12" t="s">
        <v>83</v>
      </c>
      <c r="N22" s="12" t="s">
        <v>59</v>
      </c>
      <c r="O22" s="12" t="s">
        <v>57</v>
      </c>
    </row>
    <row r="23" spans="1:15" ht="12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5" t="s">
        <v>90</v>
      </c>
      <c r="B24" s="5">
        <v>892444</v>
      </c>
      <c r="C24" s="5"/>
      <c r="D24" s="5">
        <v>8874</v>
      </c>
      <c r="E24" s="5">
        <v>9450</v>
      </c>
      <c r="F24" s="5">
        <v>19338</v>
      </c>
      <c r="G24" s="5">
        <v>15322</v>
      </c>
      <c r="H24" s="5">
        <v>173376</v>
      </c>
      <c r="I24" s="5">
        <v>16224</v>
      </c>
      <c r="J24" s="5">
        <v>11880</v>
      </c>
      <c r="K24" s="5">
        <v>3861</v>
      </c>
      <c r="L24" s="5"/>
      <c r="M24" s="5">
        <f>SUM(B24:K24)</f>
        <v>1150769</v>
      </c>
      <c r="N24" s="5">
        <v>34155</v>
      </c>
      <c r="O24" s="5">
        <f>SUM(M24:N24)</f>
        <v>1184924</v>
      </c>
    </row>
    <row r="25" spans="1:15" ht="12.75">
      <c r="A25" s="5" t="s">
        <v>91</v>
      </c>
      <c r="B25" s="5">
        <v>126940</v>
      </c>
      <c r="C25" s="5"/>
      <c r="D25" s="5"/>
      <c r="E25" s="5">
        <v>725</v>
      </c>
      <c r="F25" s="5">
        <v>3516</v>
      </c>
      <c r="G25" s="5">
        <v>1598</v>
      </c>
      <c r="H25" s="5">
        <v>19264</v>
      </c>
      <c r="I25" s="5">
        <v>1895</v>
      </c>
      <c r="J25" s="5">
        <v>2666</v>
      </c>
      <c r="K25" s="5"/>
      <c r="L25" s="5">
        <v>9600</v>
      </c>
      <c r="M25" s="5">
        <f>SUM(B25:L25)</f>
        <v>166204</v>
      </c>
      <c r="N25" s="5"/>
      <c r="O25" s="5">
        <f>SUM(M25:N25)</f>
        <v>166204</v>
      </c>
    </row>
    <row r="26" spans="1:15" ht="12.75">
      <c r="A26" s="5" t="s">
        <v>92</v>
      </c>
      <c r="B26" s="5">
        <v>132502</v>
      </c>
      <c r="C26" s="5">
        <v>23236</v>
      </c>
      <c r="D26" s="5"/>
      <c r="E26" s="5">
        <v>825</v>
      </c>
      <c r="F26" s="5">
        <v>1758</v>
      </c>
      <c r="G26" s="5">
        <v>1974</v>
      </c>
      <c r="H26" s="5">
        <v>14448</v>
      </c>
      <c r="I26" s="5">
        <v>1416</v>
      </c>
      <c r="J26" s="5">
        <v>2771</v>
      </c>
      <c r="K26" s="5"/>
      <c r="L26" s="5"/>
      <c r="M26" s="5">
        <f>SUM(B26:K26)</f>
        <v>178930</v>
      </c>
      <c r="N26" s="5"/>
      <c r="O26" s="5">
        <f>SUM(M26:N26)</f>
        <v>178930</v>
      </c>
    </row>
    <row r="27" spans="1:15" ht="12.75">
      <c r="A27" s="12" t="s">
        <v>93</v>
      </c>
      <c r="B27" s="18">
        <v>15313</v>
      </c>
      <c r="C27" s="12"/>
      <c r="D27" s="12"/>
      <c r="E27" s="18">
        <v>275</v>
      </c>
      <c r="F27" s="12"/>
      <c r="G27" s="18">
        <v>1880</v>
      </c>
      <c r="H27" s="12"/>
      <c r="I27" s="18">
        <v>160</v>
      </c>
      <c r="J27" s="18">
        <v>330</v>
      </c>
      <c r="K27" s="12"/>
      <c r="L27" s="12"/>
      <c r="M27" s="18">
        <f>SUM(B27:K27)</f>
        <v>17958</v>
      </c>
      <c r="N27" s="12"/>
      <c r="O27" s="18">
        <v>17958</v>
      </c>
    </row>
    <row r="28" spans="1:15" ht="12.75">
      <c r="A28" s="12" t="s">
        <v>53</v>
      </c>
      <c r="B28" s="12">
        <f aca="true" t="shared" si="0" ref="B28:H28">SUM(B24:B27)</f>
        <v>1167199</v>
      </c>
      <c r="C28" s="12">
        <f t="shared" si="0"/>
        <v>23236</v>
      </c>
      <c r="D28" s="12">
        <f t="shared" si="0"/>
        <v>8874</v>
      </c>
      <c r="E28" s="12">
        <f t="shared" si="0"/>
        <v>11275</v>
      </c>
      <c r="F28" s="12">
        <f>SUM(F24:F27)</f>
        <v>24612</v>
      </c>
      <c r="G28" s="12">
        <f t="shared" si="0"/>
        <v>20774</v>
      </c>
      <c r="H28" s="12">
        <f t="shared" si="0"/>
        <v>207088</v>
      </c>
      <c r="I28" s="12">
        <f>SUM(I24:I27)</f>
        <v>19695</v>
      </c>
      <c r="J28" s="12">
        <f>SUM(J24:J27)</f>
        <v>17647</v>
      </c>
      <c r="K28" s="12">
        <v>3861</v>
      </c>
      <c r="L28" s="12"/>
      <c r="M28" s="12">
        <f>SUM(B28:K28)</f>
        <v>1504261</v>
      </c>
      <c r="N28" s="12">
        <f>SUM(N24:N27)</f>
        <v>34155</v>
      </c>
      <c r="O28" s="12">
        <f>SUM(O24:O27)</f>
        <v>1548016</v>
      </c>
    </row>
  </sheetData>
  <sheetProtection/>
  <mergeCells count="10">
    <mergeCell ref="A23:O23"/>
    <mergeCell ref="C2:H2"/>
    <mergeCell ref="C3:H3"/>
    <mergeCell ref="D5:G5"/>
    <mergeCell ref="K8:O8"/>
    <mergeCell ref="A11:O11"/>
    <mergeCell ref="B21:B22"/>
    <mergeCell ref="C21:C22"/>
    <mergeCell ref="D21:D22"/>
    <mergeCell ref="E21:E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B1">
      <selection activeCell="F24" sqref="F24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8.140625" style="0" customWidth="1"/>
    <col min="4" max="4" width="8.7109375" style="0" customWidth="1"/>
    <col min="5" max="5" width="10.140625" style="0" customWidth="1"/>
    <col min="6" max="6" width="10.8515625" style="0" customWidth="1"/>
    <col min="7" max="7" width="9.8515625" style="0" customWidth="1"/>
    <col min="8" max="8" width="7.421875" style="0" customWidth="1"/>
    <col min="9" max="10" width="8.57421875" style="0" customWidth="1"/>
    <col min="11" max="11" width="8.00390625" style="0" customWidth="1"/>
    <col min="12" max="13" width="8.7109375" style="0" customWidth="1"/>
  </cols>
  <sheetData>
    <row r="2" spans="3:10" ht="12.75">
      <c r="C2" s="1"/>
      <c r="D2" s="60" t="s">
        <v>87</v>
      </c>
      <c r="E2" s="60"/>
      <c r="F2" s="60"/>
      <c r="G2" s="60"/>
      <c r="H2" s="4"/>
      <c r="I2" s="4"/>
      <c r="J2" s="4"/>
    </row>
    <row r="3" spans="3:10" ht="12.75">
      <c r="C3" s="1"/>
      <c r="D3" s="4"/>
      <c r="E3" s="4"/>
      <c r="F3" s="4"/>
      <c r="G3" s="4"/>
      <c r="H3" s="4"/>
      <c r="I3" s="4"/>
      <c r="J3" s="4"/>
    </row>
    <row r="4" spans="3:7" ht="12.75">
      <c r="C4" s="26" t="s">
        <v>20</v>
      </c>
      <c r="D4" s="26"/>
      <c r="E4" s="26"/>
      <c r="F4" s="26"/>
      <c r="G4" s="26"/>
    </row>
    <row r="5" spans="11:15" ht="12.75">
      <c r="K5" s="64" t="s">
        <v>120</v>
      </c>
      <c r="L5" s="64"/>
      <c r="M5" s="64"/>
      <c r="N5" s="64"/>
      <c r="O5" s="64"/>
    </row>
    <row r="6" spans="1:15" ht="12.75">
      <c r="A6" s="5" t="s">
        <v>1</v>
      </c>
      <c r="B6" s="5" t="s">
        <v>2</v>
      </c>
      <c r="C6" s="6">
        <v>0.82</v>
      </c>
      <c r="D6" s="6" t="s">
        <v>67</v>
      </c>
      <c r="E6" s="7" t="s">
        <v>67</v>
      </c>
      <c r="F6" s="18" t="s">
        <v>74</v>
      </c>
      <c r="G6" s="20" t="s">
        <v>74</v>
      </c>
      <c r="H6" s="6">
        <v>0.05</v>
      </c>
      <c r="I6" s="6">
        <v>0.05</v>
      </c>
      <c r="J6" s="20">
        <v>0.03</v>
      </c>
      <c r="K6" s="5" t="s">
        <v>36</v>
      </c>
      <c r="L6" s="5" t="s">
        <v>106</v>
      </c>
      <c r="M6" s="6" t="s">
        <v>93</v>
      </c>
      <c r="N6" s="8" t="s">
        <v>117</v>
      </c>
      <c r="O6" s="12" t="s">
        <v>118</v>
      </c>
    </row>
    <row r="7" spans="1:15" ht="12.75">
      <c r="A7" s="5" t="s">
        <v>5</v>
      </c>
      <c r="B7" s="5" t="s">
        <v>6</v>
      </c>
      <c r="C7" s="5" t="s">
        <v>24</v>
      </c>
      <c r="D7" s="5" t="s">
        <v>68</v>
      </c>
      <c r="E7" s="9" t="s">
        <v>69</v>
      </c>
      <c r="F7" s="19" t="s">
        <v>75</v>
      </c>
      <c r="G7" s="25" t="s">
        <v>76</v>
      </c>
      <c r="H7" s="10" t="s">
        <v>3</v>
      </c>
      <c r="I7" s="10" t="s">
        <v>108</v>
      </c>
      <c r="J7" s="25" t="s">
        <v>104</v>
      </c>
      <c r="K7" s="10" t="s">
        <v>105</v>
      </c>
      <c r="L7" s="10" t="s">
        <v>107</v>
      </c>
      <c r="M7" s="10" t="s">
        <v>116</v>
      </c>
      <c r="N7" s="8">
        <v>1</v>
      </c>
      <c r="O7" s="28" t="s">
        <v>119</v>
      </c>
    </row>
    <row r="8" spans="1:15" ht="12.7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5" t="s">
        <v>90</v>
      </c>
      <c r="B9" s="5">
        <v>378</v>
      </c>
      <c r="C9" s="5">
        <v>485225</v>
      </c>
      <c r="D9" s="16">
        <v>38400</v>
      </c>
      <c r="E9" s="18" t="s">
        <v>97</v>
      </c>
      <c r="F9" s="23" t="s">
        <v>121</v>
      </c>
      <c r="G9" s="24" t="s">
        <v>102</v>
      </c>
      <c r="H9" s="5">
        <v>34361</v>
      </c>
      <c r="I9" s="5">
        <v>17181</v>
      </c>
      <c r="J9" s="5">
        <v>20618</v>
      </c>
      <c r="K9" s="5">
        <v>34361</v>
      </c>
      <c r="L9" s="5">
        <v>66210</v>
      </c>
      <c r="M9" s="5">
        <v>20000</v>
      </c>
      <c r="N9" s="5">
        <v>891123</v>
      </c>
      <c r="O9" s="5">
        <v>1360</v>
      </c>
    </row>
    <row r="10" spans="1:15" ht="12.75">
      <c r="A10" s="5" t="s">
        <v>91</v>
      </c>
      <c r="B10" s="5">
        <v>29</v>
      </c>
      <c r="C10" s="5">
        <v>37226</v>
      </c>
      <c r="D10" s="5">
        <v>38400</v>
      </c>
      <c r="E10" s="18" t="s">
        <v>98</v>
      </c>
      <c r="F10" s="21"/>
      <c r="G10" s="5"/>
      <c r="H10" s="5"/>
      <c r="I10" s="5">
        <v>8590</v>
      </c>
      <c r="J10" s="5"/>
      <c r="K10" s="5"/>
      <c r="L10" s="5">
        <v>10693</v>
      </c>
      <c r="M10" s="5"/>
      <c r="N10" s="5">
        <v>127613</v>
      </c>
      <c r="O10" s="5">
        <v>104</v>
      </c>
    </row>
    <row r="11" spans="1:15" ht="12.75">
      <c r="A11" s="5" t="s">
        <v>92</v>
      </c>
      <c r="B11" s="5">
        <v>32</v>
      </c>
      <c r="C11" s="5">
        <v>41077</v>
      </c>
      <c r="D11" s="16">
        <v>38400</v>
      </c>
      <c r="E11" s="18" t="s">
        <v>99</v>
      </c>
      <c r="F11" s="22"/>
      <c r="G11" s="5"/>
      <c r="H11" s="5"/>
      <c r="I11" s="5">
        <v>8590</v>
      </c>
      <c r="J11" s="5"/>
      <c r="K11" s="5"/>
      <c r="L11" s="5">
        <v>11073</v>
      </c>
      <c r="M11" s="5"/>
      <c r="N11" s="5">
        <v>131844</v>
      </c>
      <c r="O11" s="5">
        <v>119</v>
      </c>
    </row>
    <row r="12" spans="1:15" ht="12.75">
      <c r="A12" s="12" t="s">
        <v>15</v>
      </c>
      <c r="B12" s="12">
        <f>SUM(B9:B11)</f>
        <v>439</v>
      </c>
      <c r="C12" s="12">
        <f>SUM(C9:C11)</f>
        <v>563528</v>
      </c>
      <c r="D12" s="17">
        <f>SUM(D9:D11)</f>
        <v>115200</v>
      </c>
      <c r="E12" s="12" t="s">
        <v>100</v>
      </c>
      <c r="F12" s="12">
        <v>21780</v>
      </c>
      <c r="G12" s="12">
        <v>5819</v>
      </c>
      <c r="H12" s="12">
        <v>34361</v>
      </c>
      <c r="I12" s="12">
        <f>SUM(I9:I11)</f>
        <v>34361</v>
      </c>
      <c r="J12" s="12">
        <v>20618</v>
      </c>
      <c r="K12" s="12">
        <v>34361</v>
      </c>
      <c r="L12" s="12">
        <f>SUM(L9:L11)</f>
        <v>87976</v>
      </c>
      <c r="M12" s="12">
        <v>20000</v>
      </c>
      <c r="N12" s="12">
        <f>SUM(N9:N11)</f>
        <v>1150580</v>
      </c>
      <c r="O12" s="12">
        <f>SUM(O9:O11)</f>
        <v>1583</v>
      </c>
    </row>
    <row r="13" spans="1:15" ht="12.75">
      <c r="A13" s="5"/>
      <c r="B13" s="5"/>
      <c r="C13" s="5"/>
      <c r="D13" s="5"/>
      <c r="E13" s="5"/>
      <c r="F13" s="13"/>
      <c r="G13" s="5"/>
      <c r="H13" s="5" t="s">
        <v>50</v>
      </c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12" t="s">
        <v>10</v>
      </c>
      <c r="E14" s="12"/>
      <c r="F14" s="12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12" t="s">
        <v>1</v>
      </c>
      <c r="B16" s="68" t="s">
        <v>11</v>
      </c>
      <c r="C16" s="70" t="s">
        <v>12</v>
      </c>
      <c r="D16" s="70" t="s">
        <v>16</v>
      </c>
      <c r="E16" s="70" t="s">
        <v>89</v>
      </c>
      <c r="F16" s="14"/>
      <c r="G16" s="12" t="s">
        <v>14</v>
      </c>
      <c r="H16" s="12" t="s">
        <v>13</v>
      </c>
      <c r="I16" s="12" t="s">
        <v>110</v>
      </c>
      <c r="J16" s="12" t="s">
        <v>111</v>
      </c>
      <c r="K16" s="12" t="s">
        <v>113</v>
      </c>
      <c r="L16" s="12" t="s">
        <v>21</v>
      </c>
      <c r="M16" s="12" t="s">
        <v>56</v>
      </c>
      <c r="N16" s="12" t="s">
        <v>58</v>
      </c>
      <c r="O16" s="12" t="s">
        <v>23</v>
      </c>
    </row>
    <row r="17" spans="1:15" ht="25.5">
      <c r="A17" s="12" t="s">
        <v>5</v>
      </c>
      <c r="B17" s="69"/>
      <c r="C17" s="71"/>
      <c r="D17" s="71"/>
      <c r="E17" s="71"/>
      <c r="F17" s="15" t="s">
        <v>85</v>
      </c>
      <c r="G17" s="27">
        <v>94</v>
      </c>
      <c r="H17" s="12" t="s">
        <v>109</v>
      </c>
      <c r="I17" s="12" t="s">
        <v>107</v>
      </c>
      <c r="J17" s="12" t="s">
        <v>112</v>
      </c>
      <c r="K17" s="12" t="s">
        <v>114</v>
      </c>
      <c r="L17" s="12" t="s">
        <v>115</v>
      </c>
      <c r="M17" s="12" t="s">
        <v>83</v>
      </c>
      <c r="N17" s="12" t="s">
        <v>59</v>
      </c>
      <c r="O17" s="12" t="s">
        <v>57</v>
      </c>
    </row>
    <row r="18" spans="1:15" ht="12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5" t="s">
        <v>90</v>
      </c>
      <c r="B19" s="5">
        <v>891123</v>
      </c>
      <c r="C19" s="5"/>
      <c r="D19" s="5">
        <v>8787</v>
      </c>
      <c r="E19" s="5">
        <v>9450</v>
      </c>
      <c r="F19" s="5">
        <v>19338</v>
      </c>
      <c r="G19" s="5">
        <v>15322</v>
      </c>
      <c r="H19" s="5">
        <v>165120</v>
      </c>
      <c r="I19" s="5">
        <v>15693</v>
      </c>
      <c r="J19" s="5">
        <v>11880</v>
      </c>
      <c r="K19" s="5">
        <v>3822</v>
      </c>
      <c r="L19" s="5"/>
      <c r="M19" s="5">
        <f>SUM(B19:K19)</f>
        <v>1140535</v>
      </c>
      <c r="N19" s="5">
        <v>59697</v>
      </c>
      <c r="O19" s="5">
        <f>SUM(M19:N19)</f>
        <v>1200232</v>
      </c>
    </row>
    <row r="20" spans="1:15" ht="12.75">
      <c r="A20" s="5" t="s">
        <v>91</v>
      </c>
      <c r="B20" s="5">
        <v>127613</v>
      </c>
      <c r="C20" s="5"/>
      <c r="D20" s="5"/>
      <c r="E20" s="5">
        <v>725</v>
      </c>
      <c r="F20" s="5">
        <v>3516</v>
      </c>
      <c r="G20" s="5">
        <v>1598</v>
      </c>
      <c r="H20" s="5">
        <v>19952</v>
      </c>
      <c r="I20" s="5">
        <v>1934</v>
      </c>
      <c r="J20" s="5">
        <v>2666</v>
      </c>
      <c r="K20" s="5"/>
      <c r="L20" s="5">
        <v>9600</v>
      </c>
      <c r="M20" s="5">
        <f>SUM(B20:L20)</f>
        <v>167604</v>
      </c>
      <c r="N20" s="5"/>
      <c r="O20" s="5">
        <f>SUM(M20:N20)</f>
        <v>167604</v>
      </c>
    </row>
    <row r="21" spans="1:15" ht="12.75">
      <c r="A21" s="5" t="s">
        <v>92</v>
      </c>
      <c r="B21" s="5">
        <v>131844</v>
      </c>
      <c r="C21" s="5">
        <v>20782</v>
      </c>
      <c r="D21" s="5"/>
      <c r="E21" s="5">
        <v>800</v>
      </c>
      <c r="F21" s="5">
        <v>1758</v>
      </c>
      <c r="G21" s="5">
        <v>1974</v>
      </c>
      <c r="H21" s="5">
        <v>14448</v>
      </c>
      <c r="I21" s="5">
        <v>1424</v>
      </c>
      <c r="J21" s="5">
        <v>2741</v>
      </c>
      <c r="K21" s="5"/>
      <c r="L21" s="5"/>
      <c r="M21" s="5">
        <f>SUM(B21:K21)</f>
        <v>175771</v>
      </c>
      <c r="N21" s="5"/>
      <c r="O21" s="5">
        <f>SUM(M21:N21)</f>
        <v>175771</v>
      </c>
    </row>
    <row r="22" spans="1:15" ht="12.75">
      <c r="A22" s="12" t="s">
        <v>53</v>
      </c>
      <c r="B22" s="12">
        <f>SUM(B19:B21)</f>
        <v>1150580</v>
      </c>
      <c r="C22" s="12">
        <f>SUM(C19:C21)</f>
        <v>20782</v>
      </c>
      <c r="D22" s="12">
        <f>SUM(D19:D21)</f>
        <v>8787</v>
      </c>
      <c r="E22" s="12">
        <f>SUM(E19:E21)</f>
        <v>10975</v>
      </c>
      <c r="F22" s="12">
        <f>SUM(F19:F21)</f>
        <v>24612</v>
      </c>
      <c r="G22" s="12">
        <v>18894</v>
      </c>
      <c r="H22" s="12">
        <f>SUM(H19:H21)</f>
        <v>199520</v>
      </c>
      <c r="I22" s="12">
        <f>SUM(I19:I21)</f>
        <v>19051</v>
      </c>
      <c r="J22" s="12">
        <f>SUM(J19:J21)</f>
        <v>17287</v>
      </c>
      <c r="K22" s="12">
        <v>3822</v>
      </c>
      <c r="L22" s="12"/>
      <c r="M22" s="12">
        <f>SUM(B22:K22)</f>
        <v>1474310</v>
      </c>
      <c r="N22" s="12">
        <f>SUM(N19:N21)</f>
        <v>59697</v>
      </c>
      <c r="O22" s="12">
        <f>SUM(O19:O21)</f>
        <v>1543607</v>
      </c>
    </row>
  </sheetData>
  <sheetProtection/>
  <mergeCells count="8">
    <mergeCell ref="A18:O18"/>
    <mergeCell ref="D2:G2"/>
    <mergeCell ref="K5:O5"/>
    <mergeCell ref="A8:O8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0.00390625" style="0" customWidth="1"/>
    <col min="2" max="2" width="9.00390625" style="0" customWidth="1"/>
    <col min="3" max="3" width="8.8515625" style="0" customWidth="1"/>
    <col min="4" max="4" width="9.421875" style="0" customWidth="1"/>
    <col min="5" max="5" width="10.28125" style="0" customWidth="1"/>
    <col min="6" max="6" width="5.7109375" style="0" customWidth="1"/>
    <col min="7" max="7" width="8.421875" style="0" customWidth="1"/>
    <col min="8" max="8" width="10.8515625" style="0" customWidth="1"/>
    <col min="9" max="9" width="6.8515625" style="0" customWidth="1"/>
    <col min="10" max="10" width="6.57421875" style="0" customWidth="1"/>
    <col min="11" max="11" width="8.00390625" style="0" customWidth="1"/>
    <col min="12" max="12" width="8.421875" style="0" customWidth="1"/>
    <col min="13" max="13" width="7.57421875" style="0" customWidth="1"/>
    <col min="14" max="14" width="8.57421875" style="0" customWidth="1"/>
    <col min="15" max="15" width="8.421875" style="0" customWidth="1"/>
  </cols>
  <sheetData>
    <row r="2" spans="12:13" ht="12.75">
      <c r="L2" s="52" t="s">
        <v>154</v>
      </c>
      <c r="M2" s="52"/>
    </row>
    <row r="3" spans="12:13" ht="12.75">
      <c r="L3" s="52" t="s">
        <v>153</v>
      </c>
      <c r="M3" s="52" t="s">
        <v>156</v>
      </c>
    </row>
    <row r="4" ht="12.75">
      <c r="L4" s="52" t="s">
        <v>155</v>
      </c>
    </row>
    <row r="5" spans="3:12" ht="12.75">
      <c r="C5" s="59" t="s">
        <v>0</v>
      </c>
      <c r="D5" s="59"/>
      <c r="E5" s="59"/>
      <c r="F5" s="59"/>
      <c r="G5" s="59"/>
      <c r="H5" s="59"/>
      <c r="I5" s="59"/>
      <c r="J5" s="59"/>
      <c r="K5" s="59"/>
      <c r="L5" s="59"/>
    </row>
    <row r="6" spans="3:12" ht="12.75">
      <c r="C6" s="59" t="s">
        <v>132</v>
      </c>
      <c r="D6" s="59"/>
      <c r="E6" s="59"/>
      <c r="F6" s="59"/>
      <c r="G6" s="59"/>
      <c r="H6" s="59"/>
      <c r="I6" s="59"/>
      <c r="J6" s="59"/>
      <c r="K6" s="59"/>
      <c r="L6" s="59"/>
    </row>
    <row r="7" spans="3:12" ht="12.75">
      <c r="C7" s="1"/>
      <c r="D7" s="4"/>
      <c r="E7" s="4"/>
      <c r="F7" s="4"/>
      <c r="G7" s="4"/>
      <c r="H7" s="4"/>
      <c r="I7" s="4"/>
      <c r="J7" s="4"/>
      <c r="K7" s="4"/>
      <c r="L7" s="4"/>
    </row>
    <row r="8" spans="3:12" ht="12.75">
      <c r="C8" s="1"/>
      <c r="D8" s="60" t="s">
        <v>87</v>
      </c>
      <c r="E8" s="60"/>
      <c r="F8" s="60"/>
      <c r="G8" s="60"/>
      <c r="H8" s="60"/>
      <c r="I8" s="60"/>
      <c r="J8" s="60"/>
      <c r="K8" s="4"/>
      <c r="L8" s="4"/>
    </row>
    <row r="9" spans="3:12" ht="12.75">
      <c r="C9" s="1"/>
      <c r="D9" s="4"/>
      <c r="E9" s="4"/>
      <c r="F9" s="4"/>
      <c r="G9" s="4"/>
      <c r="H9" s="4"/>
      <c r="I9" s="4"/>
      <c r="J9" s="4"/>
      <c r="K9" s="4"/>
      <c r="L9" s="4"/>
    </row>
    <row r="10" spans="3:12" ht="12.75">
      <c r="C10" s="59" t="s">
        <v>20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3:15" ht="13.5" thickBot="1">
      <c r="M11" s="72"/>
      <c r="N11" s="72"/>
      <c r="O11" s="72"/>
    </row>
    <row r="12" spans="1:15" ht="25.5" customHeight="1">
      <c r="A12" s="87" t="s">
        <v>133</v>
      </c>
      <c r="B12" s="78" t="s">
        <v>134</v>
      </c>
      <c r="C12" s="80" t="s">
        <v>136</v>
      </c>
      <c r="D12" s="80" t="s">
        <v>135</v>
      </c>
      <c r="E12" s="82" t="s">
        <v>137</v>
      </c>
      <c r="F12" s="53">
        <v>0.05</v>
      </c>
      <c r="G12" s="53">
        <v>0.05</v>
      </c>
      <c r="H12" s="53">
        <v>0.03</v>
      </c>
      <c r="I12" s="53">
        <v>0.01</v>
      </c>
      <c r="J12" s="53">
        <v>0.05</v>
      </c>
      <c r="K12" s="80" t="s">
        <v>139</v>
      </c>
      <c r="L12" s="80" t="s">
        <v>140</v>
      </c>
      <c r="M12" s="78" t="s">
        <v>141</v>
      </c>
      <c r="N12" s="80" t="s">
        <v>142</v>
      </c>
      <c r="O12" s="54" t="s">
        <v>117</v>
      </c>
    </row>
    <row r="13" spans="1:15" ht="35.25" customHeight="1">
      <c r="A13" s="88"/>
      <c r="B13" s="79"/>
      <c r="C13" s="81"/>
      <c r="D13" s="81"/>
      <c r="E13" s="83"/>
      <c r="F13" s="55" t="s">
        <v>3</v>
      </c>
      <c r="G13" s="56" t="s">
        <v>126</v>
      </c>
      <c r="H13" s="57" t="s">
        <v>104</v>
      </c>
      <c r="I13" s="57" t="s">
        <v>138</v>
      </c>
      <c r="J13" s="57" t="s">
        <v>105</v>
      </c>
      <c r="K13" s="81"/>
      <c r="L13" s="81"/>
      <c r="M13" s="79"/>
      <c r="N13" s="81"/>
      <c r="O13" s="58">
        <v>1</v>
      </c>
    </row>
    <row r="14" spans="1:15" ht="12.7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ht="12.75">
      <c r="A15" s="39" t="s">
        <v>90</v>
      </c>
      <c r="B15" s="29">
        <v>370</v>
      </c>
      <c r="C15" s="29">
        <v>546486</v>
      </c>
      <c r="D15" s="30">
        <v>44600</v>
      </c>
      <c r="E15" s="29" t="s">
        <v>122</v>
      </c>
      <c r="F15" s="31" t="s">
        <v>129</v>
      </c>
      <c r="G15" s="32" t="s">
        <v>130</v>
      </c>
      <c r="H15" s="29">
        <v>24016</v>
      </c>
      <c r="I15" s="29">
        <v>8005</v>
      </c>
      <c r="J15" s="29">
        <v>40024</v>
      </c>
      <c r="K15" s="29">
        <v>77160</v>
      </c>
      <c r="L15" s="29" t="s">
        <v>128</v>
      </c>
      <c r="M15" s="33" t="s">
        <v>127</v>
      </c>
      <c r="N15" s="29">
        <v>20000</v>
      </c>
      <c r="O15" s="40">
        <v>1024014</v>
      </c>
    </row>
    <row r="16" spans="1:15" ht="12.75">
      <c r="A16" s="39" t="s">
        <v>91</v>
      </c>
      <c r="B16" s="29">
        <v>25</v>
      </c>
      <c r="C16" s="29">
        <v>36925</v>
      </c>
      <c r="D16" s="29">
        <v>44600</v>
      </c>
      <c r="E16" s="29" t="s">
        <v>123</v>
      </c>
      <c r="F16" s="34"/>
      <c r="G16" s="29">
        <v>10006</v>
      </c>
      <c r="H16" s="29"/>
      <c r="I16" s="29"/>
      <c r="J16" s="29"/>
      <c r="K16" s="29">
        <v>16230</v>
      </c>
      <c r="L16" s="29"/>
      <c r="M16" s="29"/>
      <c r="N16" s="29"/>
      <c r="O16" s="40">
        <v>145701</v>
      </c>
    </row>
    <row r="17" spans="1:15" ht="12.75">
      <c r="A17" s="39" t="s">
        <v>92</v>
      </c>
      <c r="B17" s="29">
        <v>31</v>
      </c>
      <c r="C17" s="29">
        <v>45787</v>
      </c>
      <c r="D17" s="30">
        <v>44600</v>
      </c>
      <c r="E17" s="29" t="s">
        <v>124</v>
      </c>
      <c r="F17" s="35"/>
      <c r="G17" s="29">
        <v>10006</v>
      </c>
      <c r="H17" s="29"/>
      <c r="I17" s="29"/>
      <c r="J17" s="29"/>
      <c r="K17" s="29">
        <v>7007</v>
      </c>
      <c r="L17" s="29"/>
      <c r="M17" s="29"/>
      <c r="N17" s="29"/>
      <c r="O17" s="40">
        <v>145340</v>
      </c>
    </row>
    <row r="18" spans="1:15" ht="12.75">
      <c r="A18" s="39" t="s">
        <v>93</v>
      </c>
      <c r="B18" s="29">
        <v>13</v>
      </c>
      <c r="C18" s="29">
        <v>19200</v>
      </c>
      <c r="D18" s="30"/>
      <c r="E18" s="29"/>
      <c r="F18" s="35"/>
      <c r="G18" s="29"/>
      <c r="H18" s="29"/>
      <c r="I18" s="29"/>
      <c r="J18" s="29"/>
      <c r="K18" s="29">
        <v>1680</v>
      </c>
      <c r="L18" s="29"/>
      <c r="M18" s="29"/>
      <c r="N18" s="29"/>
      <c r="O18" s="40">
        <v>20880</v>
      </c>
    </row>
    <row r="19" spans="1:15" ht="13.5" thickBot="1">
      <c r="A19" s="41" t="s">
        <v>15</v>
      </c>
      <c r="B19" s="42">
        <f>SUM(B15:B18)</f>
        <v>439</v>
      </c>
      <c r="C19" s="42">
        <v>648398</v>
      </c>
      <c r="D19" s="51">
        <f>SUM(D15:D17)</f>
        <v>133800</v>
      </c>
      <c r="E19" s="42" t="s">
        <v>125</v>
      </c>
      <c r="F19" s="42">
        <v>40024</v>
      </c>
      <c r="G19" s="42">
        <v>40024</v>
      </c>
      <c r="H19" s="42">
        <v>24016</v>
      </c>
      <c r="I19" s="42">
        <v>8005</v>
      </c>
      <c r="J19" s="42">
        <f>SUM(J15:J18)</f>
        <v>40024</v>
      </c>
      <c r="K19" s="42">
        <f>SUM(K15:K18)</f>
        <v>102077</v>
      </c>
      <c r="L19" s="42">
        <v>26005</v>
      </c>
      <c r="M19" s="42">
        <v>6952</v>
      </c>
      <c r="N19" s="42">
        <v>20000</v>
      </c>
      <c r="O19" s="43">
        <v>1335935</v>
      </c>
    </row>
    <row r="20" spans="1:15" ht="12.75">
      <c r="A20" s="48"/>
      <c r="B20" s="48"/>
      <c r="C20" s="48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0"/>
    </row>
    <row r="21" spans="1:15" ht="12.75">
      <c r="A21" s="29"/>
      <c r="B21" s="29"/>
      <c r="C21" s="29"/>
      <c r="D21" s="84" t="s">
        <v>10</v>
      </c>
      <c r="E21" s="85"/>
      <c r="F21" s="85"/>
      <c r="G21" s="85"/>
      <c r="H21" s="85"/>
      <c r="I21" s="85"/>
      <c r="J21" s="85"/>
      <c r="K21" s="85"/>
      <c r="L21" s="86"/>
      <c r="M21" s="29"/>
      <c r="N21" s="29"/>
      <c r="O21" s="29"/>
    </row>
    <row r="22" spans="1:15" ht="13.5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15" ht="12.75" customHeight="1">
      <c r="A23" s="87" t="s">
        <v>133</v>
      </c>
      <c r="B23" s="76" t="s">
        <v>11</v>
      </c>
      <c r="C23" s="78" t="s">
        <v>144</v>
      </c>
      <c r="D23" s="76" t="s">
        <v>143</v>
      </c>
      <c r="E23" s="78" t="s">
        <v>145</v>
      </c>
      <c r="F23" s="89" t="s">
        <v>85</v>
      </c>
      <c r="G23" s="78" t="s">
        <v>146</v>
      </c>
      <c r="H23" s="78" t="s">
        <v>147</v>
      </c>
      <c r="I23" s="78" t="s">
        <v>139</v>
      </c>
      <c r="J23" s="78" t="s">
        <v>148</v>
      </c>
      <c r="K23" s="78" t="s">
        <v>149</v>
      </c>
      <c r="L23" s="78" t="s">
        <v>150</v>
      </c>
      <c r="M23" s="78" t="s">
        <v>151</v>
      </c>
      <c r="N23" s="78" t="s">
        <v>152</v>
      </c>
      <c r="O23" s="91"/>
    </row>
    <row r="24" spans="1:15" ht="59.25" customHeight="1">
      <c r="A24" s="88"/>
      <c r="B24" s="77"/>
      <c r="C24" s="79"/>
      <c r="D24" s="77"/>
      <c r="E24" s="79"/>
      <c r="F24" s="90"/>
      <c r="G24" s="79"/>
      <c r="H24" s="79"/>
      <c r="I24" s="79"/>
      <c r="J24" s="79"/>
      <c r="K24" s="79"/>
      <c r="L24" s="79"/>
      <c r="M24" s="79"/>
      <c r="N24" s="79"/>
      <c r="O24" s="92"/>
    </row>
    <row r="25" spans="1:15" ht="12.75">
      <c r="A25" s="4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6"/>
    </row>
    <row r="26" spans="1:15" ht="12.75">
      <c r="A26" s="39" t="s">
        <v>131</v>
      </c>
      <c r="B26" s="29">
        <v>1024014</v>
      </c>
      <c r="C26" s="29"/>
      <c r="D26" s="29">
        <v>8787</v>
      </c>
      <c r="E26" s="29">
        <v>9250</v>
      </c>
      <c r="F26" s="29">
        <v>22638</v>
      </c>
      <c r="G26" s="29">
        <v>15886</v>
      </c>
      <c r="H26" s="29">
        <v>185150</v>
      </c>
      <c r="I26" s="29">
        <v>17752</v>
      </c>
      <c r="J26" s="29">
        <v>11668</v>
      </c>
      <c r="K26" s="29">
        <v>5978</v>
      </c>
      <c r="L26" s="29">
        <v>68510</v>
      </c>
      <c r="M26" s="29"/>
      <c r="N26" s="29">
        <f>+B26+C26+D26+E26+F26+G26+H26+I26+J26+K26+L26+M26</f>
        <v>1369633</v>
      </c>
      <c r="O26" s="40"/>
    </row>
    <row r="27" spans="1:15" ht="12.75">
      <c r="A27" s="39" t="s">
        <v>91</v>
      </c>
      <c r="B27" s="29">
        <v>145701</v>
      </c>
      <c r="C27" s="29"/>
      <c r="D27" s="29"/>
      <c r="E27" s="29">
        <v>625</v>
      </c>
      <c r="F27" s="29">
        <v>4116</v>
      </c>
      <c r="G27" s="29">
        <v>1316</v>
      </c>
      <c r="H27" s="29">
        <v>20125</v>
      </c>
      <c r="I27" s="29">
        <v>1995</v>
      </c>
      <c r="J27" s="29">
        <v>2560</v>
      </c>
      <c r="K27" s="29"/>
      <c r="L27" s="29"/>
      <c r="M27" s="29">
        <v>10800</v>
      </c>
      <c r="N27" s="29">
        <f>+B27+C27+D27+E27+F27+G27+H27+I27+J27+K27+L27+M27</f>
        <v>187238</v>
      </c>
      <c r="O27" s="40"/>
    </row>
    <row r="28" spans="1:15" ht="12.75">
      <c r="A28" s="39" t="s">
        <v>92</v>
      </c>
      <c r="B28" s="29">
        <v>145340</v>
      </c>
      <c r="C28" s="29">
        <v>64087</v>
      </c>
      <c r="D28" s="29"/>
      <c r="E28" s="29">
        <v>775</v>
      </c>
      <c r="F28" s="29">
        <v>2058</v>
      </c>
      <c r="G28" s="29">
        <v>1692</v>
      </c>
      <c r="H28" s="29">
        <v>14490</v>
      </c>
      <c r="I28" s="29">
        <v>1449</v>
      </c>
      <c r="J28" s="29">
        <v>2718</v>
      </c>
      <c r="K28" s="29"/>
      <c r="L28" s="29"/>
      <c r="M28" s="29"/>
      <c r="N28" s="29">
        <f>+B28+C28+D28+E28+F28+G28+H28+I28+J28+K28+L28+M28</f>
        <v>232609</v>
      </c>
      <c r="O28" s="40"/>
    </row>
    <row r="29" spans="1:15" ht="12.75">
      <c r="A29" s="47" t="s">
        <v>93</v>
      </c>
      <c r="B29" s="29">
        <v>20880</v>
      </c>
      <c r="C29" s="36"/>
      <c r="D29" s="36"/>
      <c r="E29" s="29">
        <v>325</v>
      </c>
      <c r="F29" s="36"/>
      <c r="G29" s="29"/>
      <c r="H29" s="29">
        <v>10465</v>
      </c>
      <c r="I29" s="29">
        <v>823</v>
      </c>
      <c r="J29" s="29">
        <v>390</v>
      </c>
      <c r="K29" s="29"/>
      <c r="L29" s="36"/>
      <c r="M29" s="36"/>
      <c r="N29" s="29">
        <f>+B29+C29+D29+E29+F29+G29+H29+I29+J29+K29+L29+M29</f>
        <v>32883</v>
      </c>
      <c r="O29" s="40"/>
    </row>
    <row r="30" spans="1:15" ht="13.5" thickBot="1">
      <c r="A30" s="41" t="s">
        <v>53</v>
      </c>
      <c r="B30" s="42">
        <v>1335935</v>
      </c>
      <c r="C30" s="42">
        <f aca="true" t="shared" si="0" ref="C30:L30">SUM(C26:C29)</f>
        <v>64087</v>
      </c>
      <c r="D30" s="42">
        <f t="shared" si="0"/>
        <v>8787</v>
      </c>
      <c r="E30" s="42">
        <f t="shared" si="0"/>
        <v>10975</v>
      </c>
      <c r="F30" s="42">
        <f t="shared" si="0"/>
        <v>28812</v>
      </c>
      <c r="G30" s="42">
        <f t="shared" si="0"/>
        <v>18894</v>
      </c>
      <c r="H30" s="42">
        <f t="shared" si="0"/>
        <v>230230</v>
      </c>
      <c r="I30" s="42">
        <f t="shared" si="0"/>
        <v>22019</v>
      </c>
      <c r="J30" s="42">
        <f t="shared" si="0"/>
        <v>17336</v>
      </c>
      <c r="K30" s="42">
        <v>5978</v>
      </c>
      <c r="L30" s="42">
        <f t="shared" si="0"/>
        <v>68510</v>
      </c>
      <c r="M30" s="42">
        <f>+M27</f>
        <v>10800</v>
      </c>
      <c r="N30" s="42">
        <f>+N26+N27+N28+N29</f>
        <v>1822363</v>
      </c>
      <c r="O30" s="43"/>
    </row>
  </sheetData>
  <sheetProtection/>
  <mergeCells count="31">
    <mergeCell ref="K23:K24"/>
    <mergeCell ref="L23:L24"/>
    <mergeCell ref="M23:M24"/>
    <mergeCell ref="N23:N24"/>
    <mergeCell ref="O23:O24"/>
    <mergeCell ref="M12:M13"/>
    <mergeCell ref="N12:N13"/>
    <mergeCell ref="D21:L21"/>
    <mergeCell ref="A23:A24"/>
    <mergeCell ref="F23:F24"/>
    <mergeCell ref="G23:G24"/>
    <mergeCell ref="H23:H24"/>
    <mergeCell ref="I23:I24"/>
    <mergeCell ref="A12:A13"/>
    <mergeCell ref="J23:J24"/>
    <mergeCell ref="D12:D13"/>
    <mergeCell ref="C12:C13"/>
    <mergeCell ref="E12:E13"/>
    <mergeCell ref="K12:K13"/>
    <mergeCell ref="C10:L10"/>
    <mergeCell ref="L12:L13"/>
    <mergeCell ref="M11:O11"/>
    <mergeCell ref="A14:O14"/>
    <mergeCell ref="C5:L5"/>
    <mergeCell ref="C6:L6"/>
    <mergeCell ref="D8:J8"/>
    <mergeCell ref="B23:B24"/>
    <mergeCell ref="C23:C24"/>
    <mergeCell ref="D23:D24"/>
    <mergeCell ref="E23:E24"/>
    <mergeCell ref="B12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2020-02-17T09:14:48Z</cp:lastPrinted>
  <dcterms:created xsi:type="dcterms:W3CDTF">2016-04-19T11:07:19Z</dcterms:created>
  <dcterms:modified xsi:type="dcterms:W3CDTF">2020-03-16T14:41:01Z</dcterms:modified>
  <cp:category/>
  <cp:version/>
  <cp:contentType/>
  <cp:contentStatus/>
</cp:coreProperties>
</file>